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予選" sheetId="1" r:id="rId1"/>
    <sheet name="トーナメント表1" sheetId="2" r:id="rId2"/>
    <sheet name="トーナメント日程" sheetId="3" r:id="rId3"/>
    <sheet name="懲罰" sheetId="4" r:id="rId4"/>
  </sheets>
  <definedNames>
    <definedName name="_xlnm.Print_Area" localSheetId="0">'予選'!$A$1:$AE$109</definedName>
  </definedNames>
  <calcPr fullCalcOnLoad="1"/>
</workbook>
</file>

<file path=xl/comments2.xml><?xml version="1.0" encoding="utf-8"?>
<comments xmlns="http://schemas.openxmlformats.org/spreadsheetml/2006/main">
  <authors>
    <author>takuya</author>
  </authors>
  <commentList>
    <comment ref="X6" authorId="0">
      <text>
        <r>
          <rPr>
            <b/>
            <sz val="9"/>
            <rFont val="ＭＳ Ｐゴシック"/>
            <family val="3"/>
          </rPr>
          <t>takuya:</t>
        </r>
      </text>
    </comment>
  </commentList>
</comments>
</file>

<file path=xl/sharedStrings.xml><?xml version="1.0" encoding="utf-8"?>
<sst xmlns="http://schemas.openxmlformats.org/spreadsheetml/2006/main" count="738" uniqueCount="302">
  <si>
    <t>新人大会　グループリーグ日程①</t>
  </si>
  <si>
    <t>Ａグループ</t>
  </si>
  <si>
    <t>月　　日</t>
  </si>
  <si>
    <t>時　間</t>
  </si>
  <si>
    <t>対　　　　戦</t>
  </si>
  <si>
    <t>審　　　判</t>
  </si>
  <si>
    <t>グランド</t>
  </si>
  <si>
    <t>星取表</t>
  </si>
  <si>
    <t>勝点</t>
  </si>
  <si>
    <t>得点</t>
  </si>
  <si>
    <t>失点</t>
  </si>
  <si>
    <t>得失</t>
  </si>
  <si>
    <t>順位</t>
  </si>
  <si>
    <t>-</t>
  </si>
  <si>
    <t>Ｂグループ</t>
  </si>
  <si>
    <t>Cグループ</t>
  </si>
  <si>
    <t>会場運営の都合上、予選リーグの順位によって、会場が変更する場合あり</t>
  </si>
  <si>
    <t>９位～１６位トーナメント</t>
  </si>
  <si>
    <t>―</t>
  </si>
  <si>
    <t>1位～８位トーナメント</t>
  </si>
  <si>
    <t>1位</t>
  </si>
  <si>
    <t>2位</t>
  </si>
  <si>
    <t>3位</t>
  </si>
  <si>
    <t>4位</t>
  </si>
  <si>
    <t>5位</t>
  </si>
  <si>
    <t>6位</t>
  </si>
  <si>
    <t>7位</t>
  </si>
  <si>
    <t>8位</t>
  </si>
  <si>
    <t>9位</t>
  </si>
  <si>
    <t>10位</t>
  </si>
  <si>
    <t>11位</t>
  </si>
  <si>
    <t>12位</t>
  </si>
  <si>
    <t>13位</t>
  </si>
  <si>
    <t>14位</t>
  </si>
  <si>
    <t>15位</t>
  </si>
  <si>
    <t>16位</t>
  </si>
  <si>
    <t>A3</t>
  </si>
  <si>
    <t>B3</t>
  </si>
  <si>
    <t>C3</t>
  </si>
  <si>
    <t>D3</t>
  </si>
  <si>
    <t>A4</t>
  </si>
  <si>
    <t>B4</t>
  </si>
  <si>
    <t>C4</t>
  </si>
  <si>
    <t>D4</t>
  </si>
  <si>
    <t>―</t>
  </si>
  <si>
    <t>1位トーナメント</t>
  </si>
  <si>
    <t>トーナメント</t>
  </si>
  <si>
    <t>9位トーナメント</t>
  </si>
  <si>
    <t>順番</t>
  </si>
  <si>
    <t>新人大会　トーナメント日程</t>
  </si>
  <si>
    <t>17位リーグ</t>
  </si>
  <si>
    <t>【4】</t>
  </si>
  <si>
    <t>【5】</t>
  </si>
  <si>
    <t>【6】</t>
  </si>
  <si>
    <t>【8】</t>
  </si>
  <si>
    <t>【13】</t>
  </si>
  <si>
    <t>【14】</t>
  </si>
  <si>
    <t>【15】</t>
  </si>
  <si>
    <t>【16】</t>
  </si>
  <si>
    <t>【21】</t>
  </si>
  <si>
    <t>【22】</t>
  </si>
  <si>
    <t>【23】</t>
  </si>
  <si>
    <t>【24】</t>
  </si>
  <si>
    <t>【30】</t>
  </si>
  <si>
    <t>【1】</t>
  </si>
  <si>
    <t>【2】</t>
  </si>
  <si>
    <t>【3】</t>
  </si>
  <si>
    <t>【11】</t>
  </si>
  <si>
    <t>【7】</t>
  </si>
  <si>
    <t>【12】</t>
  </si>
  <si>
    <t>【9】</t>
  </si>
  <si>
    <t>【10】</t>
  </si>
  <si>
    <t>【19】</t>
  </si>
  <si>
    <t>【20】</t>
  </si>
  <si>
    <t>【17】</t>
  </si>
  <si>
    <t>【18】</t>
  </si>
  <si>
    <t>【28】</t>
  </si>
  <si>
    <t>【26】</t>
  </si>
  <si>
    <t>【33】</t>
  </si>
  <si>
    <t>Ａグループ</t>
  </si>
  <si>
    <t>Ｂグループ</t>
  </si>
  <si>
    <t>Cグループ</t>
  </si>
  <si>
    <t>Dグループ</t>
  </si>
  <si>
    <t>12月　日（　）</t>
  </si>
  <si>
    <t>七ヶ浜SC</t>
  </si>
  <si>
    <t>みちのくリーグ</t>
  </si>
  <si>
    <t>ベガルタ仙台</t>
  </si>
  <si>
    <t>FCみやぎ</t>
  </si>
  <si>
    <t>塩釜FC</t>
  </si>
  <si>
    <t>FCFRESCA</t>
  </si>
  <si>
    <t>みちのく</t>
  </si>
  <si>
    <t>月　　日</t>
  </si>
  <si>
    <t>時　間</t>
  </si>
  <si>
    <t>対　　　　戦</t>
  </si>
  <si>
    <t>審　　　判</t>
  </si>
  <si>
    <t>グランド</t>
  </si>
  <si>
    <t>星取表</t>
  </si>
  <si>
    <t>勝点</t>
  </si>
  <si>
    <t>得点</t>
  </si>
  <si>
    <t>失点</t>
  </si>
  <si>
    <t>得失</t>
  </si>
  <si>
    <t>順位</t>
  </si>
  <si>
    <t>-</t>
  </si>
  <si>
    <t>-</t>
  </si>
  <si>
    <t>Dグループ</t>
  </si>
  <si>
    <t>第26回　宮城県クラブユースサッカー連盟(U-15)</t>
  </si>
  <si>
    <t>AZZURRI</t>
  </si>
  <si>
    <t>―</t>
  </si>
  <si>
    <t>グランド</t>
  </si>
  <si>
    <t>第2６回　宮城県クラブユースサッカー連盟(U-15)</t>
  </si>
  <si>
    <t>AOBA　FC</t>
  </si>
  <si>
    <t>12月9日（日）</t>
  </si>
  <si>
    <t>12月2日（日）</t>
  </si>
  <si>
    <t>12月1日（土）</t>
  </si>
  <si>
    <t>めぐみ野C</t>
  </si>
  <si>
    <t>登米東和グラウンド</t>
  </si>
  <si>
    <t>七ヶ浜スタジアム</t>
  </si>
  <si>
    <t>仙台ＦＣ</t>
  </si>
  <si>
    <t>ＭＥＳＳＥ仙台</t>
  </si>
  <si>
    <t>多賀城ＦＣ</t>
  </si>
  <si>
    <t>ラソス仙台</t>
  </si>
  <si>
    <t>コバルトーレ女川</t>
  </si>
  <si>
    <t>エスペランサ登米</t>
  </si>
  <si>
    <t>ＹＭＣＡ</t>
  </si>
  <si>
    <t>アバンツァーレ仙台</t>
  </si>
  <si>
    <t>エナブル</t>
  </si>
  <si>
    <t>東六クラブ（オープン参加）</t>
  </si>
  <si>
    <t>ベガルタ仙台</t>
  </si>
  <si>
    <t>ＦＣ　ＦＲＥＳＣＡ</t>
  </si>
  <si>
    <t>ＦＣみやぎ</t>
  </si>
  <si>
    <t>塩釜ＦＣ</t>
  </si>
  <si>
    <t>Ａ.Ｃ　ＡＺＺＵＲＲＩ</t>
  </si>
  <si>
    <t>DUOパーク</t>
  </si>
  <si>
    <t>仙台FC</t>
  </si>
  <si>
    <t>MESSE仙台</t>
  </si>
  <si>
    <t>FC　LIBERTA</t>
  </si>
  <si>
    <t>A.C　Ｅｖｏｌｕｔｉｖｏ</t>
  </si>
  <si>
    <t>ＦＣオークス</t>
  </si>
  <si>
    <t>七ヶ浜ＳＣ</t>
  </si>
  <si>
    <t>ＡＯＢＡ　ＦＣ</t>
  </si>
  <si>
    <t>エナブル</t>
  </si>
  <si>
    <t>東六クラブ</t>
  </si>
  <si>
    <t>運営</t>
  </si>
  <si>
    <t>DUOパーク</t>
  </si>
  <si>
    <t>ＦＣ　ＬＩＢＥＲＴＡ</t>
  </si>
  <si>
    <t>AC　Evolutivo</t>
  </si>
  <si>
    <t>ＦＣオークス</t>
  </si>
  <si>
    <t>多賀城ＦＣ</t>
  </si>
  <si>
    <t>―</t>
  </si>
  <si>
    <t>ラソス仙台</t>
  </si>
  <si>
    <t>〃</t>
  </si>
  <si>
    <t>七ヶ浜サッカースタジアム</t>
  </si>
  <si>
    <t>コバルトーレ女川</t>
  </si>
  <si>
    <t>エスペランサ登米</t>
  </si>
  <si>
    <t>仙台ＦＣ</t>
  </si>
  <si>
    <t>ＭＥＳＳＥ仙台</t>
  </si>
  <si>
    <t>七ヶ浜SC</t>
  </si>
  <si>
    <t>ＹＭＣＡ</t>
  </si>
  <si>
    <t>女川町総合運動公園</t>
  </si>
  <si>
    <t>七ヶ浜サッカースタジアム</t>
  </si>
  <si>
    <t>ＤＵＯパーク</t>
  </si>
  <si>
    <t>FCフレスカ</t>
  </si>
  <si>
    <t>ＡＣアズーリ</t>
  </si>
  <si>
    <t>FCみやぎ</t>
  </si>
  <si>
    <t>ACアズーリ</t>
  </si>
  <si>
    <t>10月20日（土）</t>
  </si>
  <si>
    <t>AOBA FC</t>
  </si>
  <si>
    <t>―</t>
  </si>
  <si>
    <t>東六クラブ</t>
  </si>
  <si>
    <t>アバンツァーレ</t>
  </si>
  <si>
    <t>エナブル</t>
  </si>
  <si>
    <t>多賀城緑地公園</t>
  </si>
  <si>
    <t>アバンツァーレ</t>
  </si>
  <si>
    <t>AOBA FC</t>
  </si>
  <si>
    <t>10月21日（日）</t>
  </si>
  <si>
    <t>　9:00</t>
  </si>
  <si>
    <t>東六クラブ</t>
  </si>
  <si>
    <t>11月17日（土）</t>
  </si>
  <si>
    <t>11月25日（日）</t>
  </si>
  <si>
    <t>FCみやぎ</t>
  </si>
  <si>
    <t>塩釜FC</t>
  </si>
  <si>
    <t>泉パークタウン</t>
  </si>
  <si>
    <t>ACアズーリ</t>
  </si>
  <si>
    <t>FCフレスカ</t>
  </si>
  <si>
    <t>12月1日（土）</t>
  </si>
  <si>
    <t>ベガルタ仙台</t>
  </si>
  <si>
    <t>12月2日（日）</t>
  </si>
  <si>
    <t>12月8日（土）</t>
  </si>
  <si>
    <t>―</t>
  </si>
  <si>
    <t>ＦＣオークス</t>
  </si>
  <si>
    <t>Ａ.Ｃ　Ｅｖｏｌｕｔｉｖｏ</t>
  </si>
  <si>
    <t>※東六クラブはオープン参加のため結果は反映されない。</t>
  </si>
  <si>
    <t>-</t>
  </si>
  <si>
    <t>AOBA</t>
  </si>
  <si>
    <t>エボルティーボ</t>
  </si>
  <si>
    <t>仙台ＦＣ</t>
  </si>
  <si>
    <t>エボルティーボ</t>
  </si>
  <si>
    <t>ＹＭＣＡ</t>
  </si>
  <si>
    <t>仙台ＹＭＣＡ</t>
  </si>
  <si>
    <t>６番</t>
  </si>
  <si>
    <t>西本　啓悟</t>
  </si>
  <si>
    <t>遅延</t>
  </si>
  <si>
    <t>２０１８新人戦懲罰</t>
  </si>
  <si>
    <t>日付</t>
  </si>
  <si>
    <t>チーム名</t>
  </si>
  <si>
    <t>番号</t>
  </si>
  <si>
    <t>氏名</t>
  </si>
  <si>
    <t>事由</t>
  </si>
  <si>
    <t>１３番</t>
  </si>
  <si>
    <t>阿部　竜太</t>
  </si>
  <si>
    <t>反スポ</t>
  </si>
  <si>
    <t>ＦＣリベルタ</t>
  </si>
  <si>
    <t>２４番</t>
  </si>
  <si>
    <t>高橋　悠</t>
  </si>
  <si>
    <t>ラフ</t>
  </si>
  <si>
    <t>３番</t>
  </si>
  <si>
    <t>本間　俊祐</t>
  </si>
  <si>
    <t>リベルタ</t>
  </si>
  <si>
    <t>ＭＥＳＳＥ</t>
  </si>
  <si>
    <t>ラソス仙台</t>
  </si>
  <si>
    <t>多賀城ＦＣ</t>
  </si>
  <si>
    <t>七ヶ浜ＳＣ</t>
  </si>
  <si>
    <t>エスペランサ登米</t>
  </si>
  <si>
    <t>エナブル</t>
  </si>
  <si>
    <t>東六</t>
  </si>
  <si>
    <t>七ヶ浜ＳＣ</t>
  </si>
  <si>
    <t>七ヶ浜ＳＣ</t>
  </si>
  <si>
    <t>七ヶ浜ＳＣ</t>
  </si>
  <si>
    <t>七ヶ浜ＳＣ</t>
  </si>
  <si>
    <t>七ヶ浜ＳＣ</t>
  </si>
  <si>
    <t>七ヶ浜ＳＣ</t>
  </si>
  <si>
    <t>アバンツァーレ</t>
  </si>
  <si>
    <t>エボルティーボ</t>
  </si>
  <si>
    <t>ＤＵＯパーク</t>
  </si>
  <si>
    <t>仙台ＦＣ</t>
  </si>
  <si>
    <t>ＦＣオークス</t>
  </si>
  <si>
    <t>ＡＯＢＡ　ＦＣ</t>
  </si>
  <si>
    <t>ＰＫ</t>
  </si>
  <si>
    <t>アバンツァーレ</t>
  </si>
  <si>
    <t>ＹＭＣＡ</t>
  </si>
  <si>
    <t>エボルティーボ</t>
  </si>
  <si>
    <t>コバルトーレ女川</t>
  </si>
  <si>
    <t>東六ラブ</t>
  </si>
  <si>
    <t>8番</t>
  </si>
  <si>
    <t>渡邉　陽路</t>
  </si>
  <si>
    <t>6番</t>
  </si>
  <si>
    <t>4番</t>
  </si>
  <si>
    <t>吉田　卓洋</t>
  </si>
  <si>
    <t>繰り返し</t>
  </si>
  <si>
    <t>異議</t>
  </si>
  <si>
    <t>警告/退場</t>
  </si>
  <si>
    <t>警告</t>
  </si>
  <si>
    <t>警告２</t>
  </si>
  <si>
    <t>退場</t>
  </si>
  <si>
    <t>備考</t>
  </si>
  <si>
    <t>12/9ｖｓエボルティーボ　出場停止</t>
  </si>
  <si>
    <t>櫻井　優太朗</t>
  </si>
  <si>
    <t>－</t>
  </si>
  <si>
    <t>１２番</t>
  </si>
  <si>
    <t>畠山拓翔</t>
  </si>
  <si>
    <t>７番</t>
  </si>
  <si>
    <t>中村　樹</t>
  </si>
  <si>
    <t>※１２月９日開催予定の試合は積雪のため16日へ変更になりました。</t>
  </si>
  <si>
    <t>みちのくグループ</t>
  </si>
  <si>
    <t>1位</t>
  </si>
  <si>
    <t>2位</t>
  </si>
  <si>
    <t>3位</t>
  </si>
  <si>
    <t>4位</t>
  </si>
  <si>
    <t>5位</t>
  </si>
  <si>
    <t>6位</t>
  </si>
  <si>
    <t>順位トーナメント</t>
  </si>
  <si>
    <t>7位</t>
  </si>
  <si>
    <t>8位</t>
  </si>
  <si>
    <t>9位</t>
  </si>
  <si>
    <t>10位</t>
  </si>
  <si>
    <t>11位</t>
  </si>
  <si>
    <t>12位</t>
  </si>
  <si>
    <t>13位</t>
  </si>
  <si>
    <t>14位</t>
  </si>
  <si>
    <t>15位</t>
  </si>
  <si>
    <t>ＡＯＢＡ　ＦＣ</t>
  </si>
  <si>
    <t>仙台ＦＣ</t>
  </si>
  <si>
    <t>コバルトーレ女川</t>
  </si>
  <si>
    <t>ＦＣオークス</t>
  </si>
  <si>
    <t>エボルティーボ</t>
  </si>
  <si>
    <t>ＹＭＣＡ</t>
  </si>
  <si>
    <t>ＤＵＯパーク</t>
  </si>
  <si>
    <t>アバンツァーレ</t>
  </si>
  <si>
    <t>ラソス仙台</t>
  </si>
  <si>
    <t>ＦＣリベルタ</t>
  </si>
  <si>
    <t>ＭＥＳＳＥ</t>
  </si>
  <si>
    <t>エスペランサ登米</t>
  </si>
  <si>
    <t>多賀城ＦＣ</t>
  </si>
  <si>
    <t>ＦＣ　エナブル</t>
  </si>
  <si>
    <t>16位</t>
  </si>
  <si>
    <t>12月16日（日）</t>
  </si>
  <si>
    <t>東六クラブ（オープン参加）</t>
  </si>
  <si>
    <t>FCみやぎ</t>
  </si>
  <si>
    <t>ベガルタ仙台</t>
  </si>
  <si>
    <t>FC FRESCA</t>
  </si>
  <si>
    <t>A.C　AZZURRI</t>
  </si>
  <si>
    <t>塩釜ＦＣ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</si>
</sst>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HGS創英角ﾎﾟｯﾌﾟ体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HGS創英角ﾎﾟｯﾌﾟ体"/>
      <family val="3"/>
    </font>
    <font>
      <sz val="9"/>
      <color indexed="9"/>
      <name val="ＭＳ Ｐゴシック"/>
      <family val="3"/>
    </font>
    <font>
      <sz val="16"/>
      <color indexed="9"/>
      <name val="HGS創英角ﾎﾟｯﾌﾟ体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10"/>
      <color indexed="9"/>
      <name val="HGS創英角ﾎﾟｯﾌﾟ体"/>
      <family val="3"/>
    </font>
    <font>
      <sz val="8"/>
      <color indexed="9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b/>
      <sz val="12"/>
      <color indexed="48"/>
      <name val="ＭＳ Ｐゴシック"/>
      <family val="3"/>
    </font>
    <font>
      <sz val="11"/>
      <color indexed="4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b/>
      <sz val="12"/>
      <color indexed="9"/>
      <name val="ＭＳ Ｐゴシック"/>
      <family val="3"/>
    </font>
    <font>
      <sz val="14"/>
      <color indexed="8"/>
      <name val="HGS創英角ﾎﾟｯﾌﾟ体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dotted"/>
      <right style="thin"/>
      <top style="thin"/>
      <bottom style="dotted"/>
    </border>
    <border>
      <left/>
      <right/>
      <top style="thin"/>
      <bottom style="dotted"/>
    </border>
    <border>
      <left style="thin"/>
      <right style="dotted"/>
      <top style="thin"/>
      <bottom style="dotted"/>
    </border>
    <border>
      <left style="thin"/>
      <right style="thin"/>
      <top style="dotted"/>
      <bottom style="thin"/>
    </border>
    <border>
      <left style="dotted"/>
      <right style="thin"/>
      <top style="dotted"/>
      <bottom style="thin"/>
    </border>
    <border>
      <left/>
      <right/>
      <top style="dotted"/>
      <bottom style="thin"/>
    </border>
    <border>
      <left style="thin"/>
      <right style="dotted"/>
      <top style="dotted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/>
      <right style="medium"/>
      <top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dotted"/>
      <right style="thin"/>
      <top style="thin"/>
      <bottom style="thin"/>
    </border>
    <border>
      <left/>
      <right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 style="dotted"/>
      <right style="thin"/>
      <top style="thin"/>
      <bottom/>
    </border>
    <border>
      <left/>
      <right/>
      <top style="thin"/>
      <bottom/>
    </border>
    <border>
      <left style="thin"/>
      <right style="dotted"/>
      <top style="thin"/>
      <bottom/>
    </border>
    <border>
      <left/>
      <right style="medium"/>
      <top/>
      <bottom style="medium"/>
    </border>
    <border>
      <left style="dashed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double"/>
    </border>
    <border>
      <left style="dotted"/>
      <right style="thin"/>
      <top style="thin"/>
      <bottom style="double"/>
    </border>
    <border>
      <left/>
      <right/>
      <top style="thin"/>
      <bottom style="double"/>
    </border>
    <border>
      <left style="thin"/>
      <right style="dotted"/>
      <top style="thin"/>
      <bottom style="double"/>
    </border>
    <border>
      <left/>
      <right/>
      <top style="mediumDashDot"/>
      <bottom/>
    </border>
    <border>
      <left style="thin"/>
      <right style="thin"/>
      <top style="double"/>
      <bottom style="thin"/>
    </border>
    <border>
      <left style="dotted"/>
      <right style="thin"/>
      <top style="double"/>
      <bottom style="thin"/>
    </border>
    <border>
      <left/>
      <right/>
      <top style="double"/>
      <bottom style="thin"/>
    </border>
    <border>
      <left style="thin"/>
      <right style="dotted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dotted"/>
      <right style="thin"/>
      <top style="thin"/>
      <bottom style="medium"/>
    </border>
    <border>
      <left/>
      <right/>
      <top style="thin"/>
      <bottom style="medium"/>
    </border>
    <border>
      <left style="thin"/>
      <right style="dotted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double"/>
    </border>
    <border>
      <left/>
      <right/>
      <top/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/>
      <right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hair"/>
      <right style="thin"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/>
      <top style="dotted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dotted"/>
      <bottom>
        <color indexed="63"/>
      </bottom>
    </border>
    <border>
      <left/>
      <right style="thin"/>
      <top style="dotted"/>
      <bottom>
        <color indexed="63"/>
      </bottom>
    </border>
    <border>
      <left style="dotted"/>
      <right/>
      <top style="dotted"/>
      <bottom>
        <color indexed="63"/>
      </bottom>
    </border>
    <border>
      <left style="dotted"/>
      <right/>
      <top>
        <color indexed="63"/>
      </top>
      <bottom style="thin"/>
    </border>
    <border>
      <left/>
      <right style="thin"/>
      <top style="thin"/>
      <bottom style="thin"/>
    </border>
    <border>
      <left/>
      <right style="dotted"/>
      <top>
        <color indexed="63"/>
      </top>
      <bottom style="thin"/>
    </border>
    <border>
      <left/>
      <right style="dotted"/>
      <top style="dotted"/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 style="thin"/>
      <top/>
      <bottom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 style="dotted"/>
      <right style="thin"/>
      <top/>
      <bottom style="dotted"/>
    </border>
    <border>
      <left style="dotted"/>
      <right/>
      <top style="thin"/>
      <bottom style="hair"/>
    </border>
    <border>
      <left style="thin"/>
      <right/>
      <top/>
      <bottom style="dotted"/>
    </border>
    <border>
      <left/>
      <right/>
      <top/>
      <bottom style="dotted"/>
    </border>
    <border>
      <left style="dotted"/>
      <right/>
      <top/>
      <bottom style="dotted"/>
    </border>
    <border>
      <left/>
      <right style="thin"/>
      <top/>
      <bottom style="dotted"/>
    </border>
    <border>
      <left style="dashed"/>
      <right/>
      <top style="thin"/>
      <bottom/>
    </border>
    <border>
      <left/>
      <right style="dashed"/>
      <top style="thin"/>
      <bottom/>
    </border>
    <border>
      <left/>
      <right style="dotted"/>
      <top style="thin"/>
      <bottom/>
    </border>
    <border>
      <left style="dotted"/>
      <right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tted"/>
      <top style="thin"/>
      <bottom style="thin"/>
    </border>
    <border>
      <left style="dotted"/>
      <right/>
      <top style="double"/>
      <bottom style="thin"/>
    </border>
    <border>
      <left/>
      <right style="dotted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dotted"/>
      <right/>
      <top style="thin"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dotted"/>
      <right/>
      <top/>
      <bottom/>
    </border>
    <border>
      <left style="dotted"/>
      <right style="dotted"/>
      <top/>
      <bottom/>
    </border>
    <border>
      <left/>
      <right style="dotted"/>
      <top style="thin"/>
      <bottom style="double"/>
    </border>
    <border>
      <left style="dotted"/>
      <right/>
      <top style="thin"/>
      <bottom style="double"/>
    </border>
    <border>
      <left style="dotted"/>
      <right style="dotted"/>
      <top style="thin"/>
      <bottom style="double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600">
    <xf numFmtId="0" fontId="0" fillId="0" borderId="0" xfId="0" applyAlignment="1">
      <alignment/>
    </xf>
    <xf numFmtId="0" fontId="2" fillId="0" borderId="0" xfId="66" applyFont="1" applyBorder="1" applyAlignment="1">
      <alignment vertical="center"/>
      <protection/>
    </xf>
    <xf numFmtId="0" fontId="4" fillId="0" borderId="0" xfId="66" applyFont="1" applyBorder="1">
      <alignment vertical="center"/>
      <protection/>
    </xf>
    <xf numFmtId="0" fontId="5" fillId="0" borderId="0" xfId="66" applyFont="1" applyBorder="1" applyAlignment="1">
      <alignment vertical="center"/>
      <protection/>
    </xf>
    <xf numFmtId="0" fontId="6" fillId="0" borderId="0" xfId="66" applyFont="1" applyBorder="1">
      <alignment vertical="center"/>
      <protection/>
    </xf>
    <xf numFmtId="0" fontId="4" fillId="0" borderId="0" xfId="66" applyFont="1" applyFill="1" applyBorder="1">
      <alignment vertical="center"/>
      <protection/>
    </xf>
    <xf numFmtId="0" fontId="7" fillId="0" borderId="0" xfId="66" applyFont="1" applyFill="1" applyBorder="1" applyAlignment="1">
      <alignment vertical="center"/>
      <protection/>
    </xf>
    <xf numFmtId="0" fontId="4" fillId="0" borderId="10" xfId="66" applyFont="1" applyBorder="1" applyAlignment="1">
      <alignment horizontal="center" vertical="center"/>
      <protection/>
    </xf>
    <xf numFmtId="20" fontId="4" fillId="0" borderId="0" xfId="66" applyNumberFormat="1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vertical="center"/>
      <protection/>
    </xf>
    <xf numFmtId="0" fontId="4" fillId="0" borderId="11" xfId="66" applyFont="1" applyFill="1" applyBorder="1" applyAlignment="1">
      <alignment horizontal="center" vertical="center"/>
      <protection/>
    </xf>
    <xf numFmtId="56" fontId="8" fillId="0" borderId="11" xfId="67" applyNumberFormat="1" applyFont="1" applyFill="1" applyBorder="1" applyAlignment="1">
      <alignment horizontal="center" vertical="center"/>
      <protection/>
    </xf>
    <xf numFmtId="0" fontId="4" fillId="0" borderId="12" xfId="67" applyFont="1" applyFill="1" applyBorder="1" applyAlignment="1">
      <alignment horizontal="center" vertical="center"/>
      <protection/>
    </xf>
    <xf numFmtId="0" fontId="4" fillId="0" borderId="13" xfId="66" applyFont="1" applyFill="1" applyBorder="1" applyAlignment="1">
      <alignment horizontal="center" vertical="center" shrinkToFit="1"/>
      <protection/>
    </xf>
    <xf numFmtId="0" fontId="4" fillId="0" borderId="14" xfId="67" applyFont="1" applyFill="1" applyBorder="1" applyAlignment="1">
      <alignment horizontal="center" vertical="center"/>
      <protection/>
    </xf>
    <xf numFmtId="0" fontId="4" fillId="0" borderId="15" xfId="66" applyFont="1" applyFill="1" applyBorder="1" applyAlignment="1">
      <alignment horizontal="center" vertical="center"/>
      <protection/>
    </xf>
    <xf numFmtId="0" fontId="4" fillId="0" borderId="16" xfId="67" applyFont="1" applyFill="1" applyBorder="1" applyAlignment="1">
      <alignment horizontal="center" vertical="center"/>
      <protection/>
    </xf>
    <xf numFmtId="0" fontId="4" fillId="0" borderId="17" xfId="66" applyFont="1" applyFill="1" applyBorder="1" applyAlignment="1">
      <alignment horizontal="center" vertical="center" shrinkToFit="1"/>
      <protection/>
    </xf>
    <xf numFmtId="0" fontId="4" fillId="0" borderId="18" xfId="67" applyFont="1" applyFill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/>
      <protection/>
    </xf>
    <xf numFmtId="20" fontId="4" fillId="0" borderId="0" xfId="66" applyNumberFormat="1" applyFont="1" applyFill="1" applyBorder="1" applyAlignment="1">
      <alignment horizontal="center" vertical="center"/>
      <protection/>
    </xf>
    <xf numFmtId="0" fontId="10" fillId="0" borderId="0" xfId="66" applyFont="1" applyBorder="1" applyAlignment="1">
      <alignment horizontal="center"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19" xfId="66" applyFont="1" applyBorder="1" applyAlignment="1">
      <alignment horizontal="center" vertical="center"/>
      <protection/>
    </xf>
    <xf numFmtId="0" fontId="4" fillId="0" borderId="20" xfId="66" applyFont="1" applyBorder="1" applyAlignment="1">
      <alignment horizontal="center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3" fillId="0" borderId="0" xfId="66" applyFont="1" applyFill="1" applyBorder="1" applyAlignment="1">
      <alignment vertical="center"/>
      <protection/>
    </xf>
    <xf numFmtId="0" fontId="10" fillId="0" borderId="0" xfId="66" applyFont="1" applyFill="1" applyBorder="1" applyAlignment="1">
      <alignment horizontal="center" vertical="center" shrinkToFit="1"/>
      <protection/>
    </xf>
    <xf numFmtId="0" fontId="16" fillId="0" borderId="0" xfId="65" applyFont="1" applyBorder="1">
      <alignment vertical="center"/>
      <protection/>
    </xf>
    <xf numFmtId="0" fontId="6" fillId="0" borderId="0" xfId="66" applyFont="1" applyFill="1" applyBorder="1" applyAlignment="1">
      <alignment vertical="center"/>
      <protection/>
    </xf>
    <xf numFmtId="0" fontId="15" fillId="0" borderId="0" xfId="65" applyFont="1" applyFill="1" applyBorder="1" applyAlignment="1">
      <alignment horizontal="center" vertical="center"/>
      <protection/>
    </xf>
    <xf numFmtId="0" fontId="15" fillId="0" borderId="21" xfId="65" applyFont="1" applyFill="1" applyBorder="1" applyAlignment="1">
      <alignment horizontal="center" vertical="center"/>
      <protection/>
    </xf>
    <xf numFmtId="0" fontId="15" fillId="0" borderId="22" xfId="65" applyFont="1" applyFill="1" applyBorder="1" applyAlignment="1">
      <alignment horizontal="center" vertical="center"/>
      <protection/>
    </xf>
    <xf numFmtId="0" fontId="15" fillId="0" borderId="23" xfId="65" applyFont="1" applyFill="1" applyBorder="1" applyAlignment="1">
      <alignment horizontal="center" vertical="center"/>
      <protection/>
    </xf>
    <xf numFmtId="20" fontId="4" fillId="0" borderId="24" xfId="66" applyNumberFormat="1" applyFont="1" applyFill="1" applyBorder="1" applyAlignment="1">
      <alignment vertical="center"/>
      <protection/>
    </xf>
    <xf numFmtId="0" fontId="4" fillId="0" borderId="11" xfId="66" applyFont="1" applyBorder="1" applyAlignment="1">
      <alignment horizontal="center" vertical="center"/>
      <protection/>
    </xf>
    <xf numFmtId="0" fontId="9" fillId="0" borderId="2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66" applyFont="1" applyBorder="1" applyAlignment="1">
      <alignment vertical="center"/>
      <protection/>
    </xf>
    <xf numFmtId="0" fontId="0" fillId="0" borderId="0" xfId="63">
      <alignment vertical="center"/>
      <protection/>
    </xf>
    <xf numFmtId="0" fontId="0" fillId="0" borderId="25" xfId="63" applyBorder="1">
      <alignment vertical="center"/>
      <protection/>
    </xf>
    <xf numFmtId="0" fontId="0" fillId="0" borderId="26" xfId="63" applyBorder="1">
      <alignment vertical="center"/>
      <protection/>
    </xf>
    <xf numFmtId="0" fontId="0" fillId="0" borderId="27" xfId="63" applyBorder="1">
      <alignment vertical="center"/>
      <protection/>
    </xf>
    <xf numFmtId="0" fontId="0" fillId="0" borderId="28" xfId="63" applyBorder="1">
      <alignment vertical="center"/>
      <protection/>
    </xf>
    <xf numFmtId="0" fontId="0" fillId="0" borderId="29" xfId="63" applyBorder="1">
      <alignment vertical="center"/>
      <protection/>
    </xf>
    <xf numFmtId="0" fontId="0" fillId="0" borderId="30" xfId="63" applyBorder="1">
      <alignment vertical="center"/>
      <protection/>
    </xf>
    <xf numFmtId="0" fontId="0" fillId="0" borderId="31" xfId="63" applyBorder="1">
      <alignment vertical="center"/>
      <protection/>
    </xf>
    <xf numFmtId="0" fontId="0" fillId="0" borderId="32" xfId="63" applyBorder="1">
      <alignment vertical="center"/>
      <protection/>
    </xf>
    <xf numFmtId="0" fontId="0" fillId="0" borderId="33" xfId="63" applyBorder="1">
      <alignment vertical="center"/>
      <protection/>
    </xf>
    <xf numFmtId="0" fontId="0" fillId="0" borderId="34" xfId="63" applyBorder="1">
      <alignment vertical="center"/>
      <protection/>
    </xf>
    <xf numFmtId="0" fontId="0" fillId="0" borderId="0" xfId="63" applyBorder="1">
      <alignment vertical="center"/>
      <protection/>
    </xf>
    <xf numFmtId="0" fontId="0" fillId="0" borderId="35" xfId="63" applyBorder="1">
      <alignment vertical="center"/>
      <protection/>
    </xf>
    <xf numFmtId="0" fontId="0" fillId="0" borderId="36" xfId="63" applyBorder="1">
      <alignment vertical="center"/>
      <protection/>
    </xf>
    <xf numFmtId="0" fontId="0" fillId="0" borderId="37" xfId="63" applyBorder="1">
      <alignment vertical="center"/>
      <protection/>
    </xf>
    <xf numFmtId="0" fontId="0" fillId="0" borderId="38" xfId="63" applyBorder="1">
      <alignment vertical="center"/>
      <protection/>
    </xf>
    <xf numFmtId="0" fontId="0" fillId="0" borderId="0" xfId="63" applyBorder="1" applyAlignment="1">
      <alignment horizontal="center" vertical="center" shrinkToFit="1"/>
      <protection/>
    </xf>
    <xf numFmtId="0" fontId="4" fillId="0" borderId="39" xfId="67" applyFont="1" applyFill="1" applyBorder="1" applyAlignment="1">
      <alignment horizontal="center" vertical="center"/>
      <protection/>
    </xf>
    <xf numFmtId="0" fontId="4" fillId="0" borderId="40" xfId="66" applyFont="1" applyFill="1" applyBorder="1" applyAlignment="1">
      <alignment horizontal="center" vertical="center" shrinkToFit="1"/>
      <protection/>
    </xf>
    <xf numFmtId="0" fontId="4" fillId="0" borderId="41" xfId="67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horizontal="center" vertical="center" shrinkToFit="1"/>
      <protection/>
    </xf>
    <xf numFmtId="56" fontId="8" fillId="0" borderId="15" xfId="67" applyNumberFormat="1" applyFont="1" applyFill="1" applyBorder="1" applyAlignment="1">
      <alignment horizontal="center" vertical="center"/>
      <protection/>
    </xf>
    <xf numFmtId="0" fontId="4" fillId="0" borderId="42" xfId="66" applyFont="1" applyFill="1" applyBorder="1" applyAlignment="1">
      <alignment horizontal="center" vertical="center"/>
      <protection/>
    </xf>
    <xf numFmtId="0" fontId="4" fillId="0" borderId="43" xfId="67" applyFont="1" applyFill="1" applyBorder="1" applyAlignment="1">
      <alignment horizontal="center" vertical="center"/>
      <protection/>
    </xf>
    <xf numFmtId="0" fontId="4" fillId="0" borderId="44" xfId="67" applyFont="1" applyFill="1" applyBorder="1" applyAlignment="1">
      <alignment horizontal="center" vertical="center"/>
      <protection/>
    </xf>
    <xf numFmtId="0" fontId="4" fillId="0" borderId="45" xfId="67" applyFont="1" applyFill="1" applyBorder="1" applyAlignment="1">
      <alignment horizontal="center" vertical="center"/>
      <protection/>
    </xf>
    <xf numFmtId="0" fontId="4" fillId="0" borderId="46" xfId="66" applyFont="1" applyFill="1" applyBorder="1" applyAlignment="1">
      <alignment horizontal="center" vertical="center" shrinkToFit="1"/>
      <protection/>
    </xf>
    <xf numFmtId="0" fontId="4" fillId="0" borderId="47" xfId="67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0" fillId="0" borderId="48" xfId="63" applyBorder="1">
      <alignment vertical="center"/>
      <protection/>
    </xf>
    <xf numFmtId="0" fontId="0" fillId="0" borderId="49" xfId="63" applyBorder="1">
      <alignment vertical="center"/>
      <protection/>
    </xf>
    <xf numFmtId="0" fontId="21" fillId="0" borderId="0" xfId="0" applyFont="1" applyAlignment="1">
      <alignment/>
    </xf>
    <xf numFmtId="0" fontId="0" fillId="0" borderId="50" xfId="63" applyBorder="1">
      <alignment vertical="center"/>
      <protection/>
    </xf>
    <xf numFmtId="0" fontId="0" fillId="0" borderId="51" xfId="63" applyBorder="1">
      <alignment vertical="center"/>
      <protection/>
    </xf>
    <xf numFmtId="0" fontId="0" fillId="0" borderId="0" xfId="63" applyFont="1">
      <alignment vertical="center"/>
      <protection/>
    </xf>
    <xf numFmtId="0" fontId="4" fillId="0" borderId="52" xfId="66" applyFont="1" applyBorder="1" applyAlignment="1">
      <alignment horizontal="center" vertical="center"/>
      <protection/>
    </xf>
    <xf numFmtId="0" fontId="4" fillId="0" borderId="53" xfId="67" applyFont="1" applyFill="1" applyBorder="1" applyAlignment="1">
      <alignment horizontal="center" vertical="center"/>
      <protection/>
    </xf>
    <xf numFmtId="0" fontId="4" fillId="0" borderId="54" xfId="66" applyFont="1" applyFill="1" applyBorder="1" applyAlignment="1">
      <alignment horizontal="center" vertical="center" shrinkToFit="1"/>
      <protection/>
    </xf>
    <xf numFmtId="0" fontId="4" fillId="0" borderId="55" xfId="67" applyFont="1" applyFill="1" applyBorder="1" applyAlignment="1">
      <alignment horizontal="center" vertical="center"/>
      <protection/>
    </xf>
    <xf numFmtId="56" fontId="4" fillId="0" borderId="20" xfId="66" applyNumberFormat="1" applyFont="1" applyBorder="1" applyAlignment="1">
      <alignment horizontal="center" vertical="center"/>
      <protection/>
    </xf>
    <xf numFmtId="0" fontId="0" fillId="0" borderId="56" xfId="63" applyBorder="1">
      <alignment vertical="center"/>
      <protection/>
    </xf>
    <xf numFmtId="0" fontId="0" fillId="0" borderId="56" xfId="0" applyBorder="1" applyAlignment="1">
      <alignment/>
    </xf>
    <xf numFmtId="0" fontId="4" fillId="0" borderId="57" xfId="66" applyFont="1" applyBorder="1" applyAlignment="1">
      <alignment horizontal="center" vertical="center"/>
      <protection/>
    </xf>
    <xf numFmtId="56" fontId="4" fillId="0" borderId="57" xfId="66" applyNumberFormat="1" applyFont="1" applyBorder="1" applyAlignment="1">
      <alignment horizontal="center" vertical="center"/>
      <protection/>
    </xf>
    <xf numFmtId="0" fontId="4" fillId="0" borderId="58" xfId="67" applyFont="1" applyFill="1" applyBorder="1" applyAlignment="1">
      <alignment horizontal="center" vertical="center"/>
      <protection/>
    </xf>
    <xf numFmtId="0" fontId="4" fillId="0" borderId="59" xfId="66" applyFont="1" applyFill="1" applyBorder="1" applyAlignment="1">
      <alignment horizontal="center" vertical="center" shrinkToFit="1"/>
      <protection/>
    </xf>
    <xf numFmtId="0" fontId="4" fillId="0" borderId="60" xfId="67" applyFont="1" applyFill="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23" fillId="0" borderId="0" xfId="66" applyFont="1" applyBorder="1">
      <alignment vertical="center"/>
      <protection/>
    </xf>
    <xf numFmtId="0" fontId="4" fillId="0" borderId="62" xfId="66" applyFont="1" applyBorder="1" applyAlignment="1">
      <alignment horizontal="center" vertical="center"/>
      <protection/>
    </xf>
    <xf numFmtId="0" fontId="8" fillId="0" borderId="62" xfId="0" applyFont="1" applyBorder="1" applyAlignment="1">
      <alignment horizontal="center" vertical="center"/>
    </xf>
    <xf numFmtId="0" fontId="4" fillId="0" borderId="63" xfId="67" applyFont="1" applyFill="1" applyBorder="1" applyAlignment="1">
      <alignment horizontal="center" vertical="center"/>
      <protection/>
    </xf>
    <xf numFmtId="0" fontId="4" fillId="0" borderId="64" xfId="66" applyFont="1" applyFill="1" applyBorder="1" applyAlignment="1">
      <alignment horizontal="center" vertical="center" shrinkToFit="1"/>
      <protection/>
    </xf>
    <xf numFmtId="0" fontId="4" fillId="0" borderId="65" xfId="67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15" fillId="0" borderId="46" xfId="65" applyFont="1" applyFill="1" applyBorder="1" applyAlignment="1">
      <alignment vertical="center"/>
      <protection/>
    </xf>
    <xf numFmtId="0" fontId="4" fillId="0" borderId="20" xfId="66" applyFont="1" applyFill="1" applyBorder="1" applyAlignment="1">
      <alignment horizontal="center" vertical="center"/>
      <protection/>
    </xf>
    <xf numFmtId="0" fontId="8" fillId="0" borderId="20" xfId="0" applyFont="1" applyFill="1" applyBorder="1" applyAlignment="1">
      <alignment horizontal="center" vertical="center"/>
    </xf>
    <xf numFmtId="0" fontId="4" fillId="0" borderId="57" xfId="66" applyFont="1" applyFill="1" applyBorder="1" applyAlignment="1">
      <alignment horizontal="center" vertical="center"/>
      <protection/>
    </xf>
    <xf numFmtId="0" fontId="8" fillId="0" borderId="57" xfId="0" applyFont="1" applyFill="1" applyBorder="1" applyAlignment="1">
      <alignment horizontal="center" vertical="center"/>
    </xf>
    <xf numFmtId="0" fontId="4" fillId="0" borderId="20" xfId="66" applyFont="1" applyBorder="1">
      <alignment vertical="center"/>
      <protection/>
    </xf>
    <xf numFmtId="0" fontId="4" fillId="0" borderId="66" xfId="66" applyFont="1" applyBorder="1">
      <alignment vertical="center"/>
      <protection/>
    </xf>
    <xf numFmtId="56" fontId="4" fillId="0" borderId="61" xfId="66" applyNumberFormat="1" applyFont="1" applyBorder="1" applyAlignment="1">
      <alignment horizontal="center" vertical="center"/>
      <protection/>
    </xf>
    <xf numFmtId="56" fontId="4" fillId="0" borderId="42" xfId="66" applyNumberFormat="1" applyFont="1" applyBorder="1" applyAlignment="1">
      <alignment horizontal="center" vertical="center"/>
      <protection/>
    </xf>
    <xf numFmtId="56" fontId="4" fillId="0" borderId="52" xfId="66" applyNumberFormat="1" applyFont="1" applyBorder="1" applyAlignment="1">
      <alignment horizontal="center" vertical="center"/>
      <protection/>
    </xf>
    <xf numFmtId="0" fontId="8" fillId="0" borderId="42" xfId="0" applyFont="1" applyFill="1" applyBorder="1" applyAlignment="1">
      <alignment horizontal="center" vertical="center"/>
    </xf>
    <xf numFmtId="0" fontId="4" fillId="0" borderId="0" xfId="67" applyFont="1" applyFill="1" applyBorder="1" applyAlignment="1">
      <alignment horizontal="center" vertical="center"/>
      <protection/>
    </xf>
    <xf numFmtId="0" fontId="4" fillId="0" borderId="46" xfId="66" applyFont="1" applyFill="1" applyBorder="1" applyAlignment="1">
      <alignment vertical="center"/>
      <protection/>
    </xf>
    <xf numFmtId="0" fontId="9" fillId="0" borderId="46" xfId="64" applyFont="1" applyFill="1" applyBorder="1" applyAlignment="1">
      <alignment vertical="center" shrinkToFit="1"/>
      <protection/>
    </xf>
    <xf numFmtId="0" fontId="8" fillId="0" borderId="46" xfId="66" applyFont="1" applyFill="1" applyBorder="1" applyAlignment="1">
      <alignment vertical="center"/>
      <protection/>
    </xf>
    <xf numFmtId="0" fontId="8" fillId="0" borderId="46" xfId="66" applyFont="1" applyBorder="1" applyAlignment="1">
      <alignment vertical="center"/>
      <protection/>
    </xf>
    <xf numFmtId="0" fontId="9" fillId="0" borderId="0" xfId="64" applyFont="1" applyFill="1" applyBorder="1" applyAlignment="1">
      <alignment vertical="center" shrinkToFit="1"/>
      <protection/>
    </xf>
    <xf numFmtId="0" fontId="8" fillId="0" borderId="0" xfId="66" applyFont="1" applyBorder="1" applyAlignment="1">
      <alignment vertical="center"/>
      <protection/>
    </xf>
    <xf numFmtId="0" fontId="8" fillId="0" borderId="0" xfId="66" applyFont="1" applyFill="1" applyBorder="1" applyAlignment="1">
      <alignment vertical="center"/>
      <protection/>
    </xf>
    <xf numFmtId="0" fontId="15" fillId="0" borderId="0" xfId="65" applyFont="1" applyFill="1" applyBorder="1" applyAlignment="1">
      <alignment vertical="center"/>
      <protection/>
    </xf>
    <xf numFmtId="0" fontId="10" fillId="0" borderId="0" xfId="66" applyFont="1" applyFill="1" applyBorder="1" applyAlignment="1">
      <alignment vertical="center" shrinkToFit="1"/>
      <protection/>
    </xf>
    <xf numFmtId="0" fontId="4" fillId="0" borderId="24" xfId="66" applyFont="1" applyBorder="1">
      <alignment vertical="center"/>
      <protection/>
    </xf>
    <xf numFmtId="0" fontId="0" fillId="0" borderId="0" xfId="63" applyFill="1">
      <alignment vertical="center"/>
      <protection/>
    </xf>
    <xf numFmtId="0" fontId="19" fillId="0" borderId="0" xfId="63" applyFont="1" applyFill="1" applyAlignment="1">
      <alignment vertical="center" shrinkToFit="1"/>
      <protection/>
    </xf>
    <xf numFmtId="0" fontId="1" fillId="0" borderId="0" xfId="63" applyFont="1" applyFill="1" applyAlignment="1">
      <alignment vertical="center"/>
      <protection/>
    </xf>
    <xf numFmtId="0" fontId="4" fillId="0" borderId="0" xfId="64" applyFont="1" applyFill="1" applyBorder="1" applyAlignment="1">
      <alignment vertical="center" shrinkToFit="1"/>
      <protection/>
    </xf>
    <xf numFmtId="0" fontId="12" fillId="0" borderId="0" xfId="66" applyFont="1" applyFill="1" applyBorder="1" applyAlignment="1">
      <alignment vertical="center"/>
      <protection/>
    </xf>
    <xf numFmtId="56" fontId="4" fillId="0" borderId="67" xfId="66" applyNumberFormat="1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56" fontId="4" fillId="0" borderId="0" xfId="66" applyNumberFormat="1" applyFont="1" applyBorder="1" applyAlignment="1">
      <alignment horizontal="center" vertical="center"/>
      <protection/>
    </xf>
    <xf numFmtId="0" fontId="4" fillId="0" borderId="0" xfId="67" applyFont="1" applyFill="1" applyBorder="1" applyAlignment="1">
      <alignment vertical="center"/>
      <protection/>
    </xf>
    <xf numFmtId="0" fontId="8" fillId="0" borderId="0" xfId="67" applyFont="1" applyFill="1" applyBorder="1" applyAlignment="1">
      <alignment/>
      <protection/>
    </xf>
    <xf numFmtId="56" fontId="4" fillId="0" borderId="62" xfId="66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68" xfId="66" applyFont="1" applyBorder="1">
      <alignment vertical="center"/>
      <protection/>
    </xf>
    <xf numFmtId="0" fontId="4" fillId="0" borderId="68" xfId="66" applyFont="1" applyBorder="1" applyAlignment="1">
      <alignment horizontal="center" vertical="center"/>
      <protection/>
    </xf>
    <xf numFmtId="0" fontId="4" fillId="0" borderId="69" xfId="67" applyFont="1" applyFill="1" applyBorder="1" applyAlignment="1">
      <alignment horizontal="center" vertical="center"/>
      <protection/>
    </xf>
    <xf numFmtId="0" fontId="4" fillId="0" borderId="70" xfId="67" applyFont="1" applyFill="1" applyBorder="1" applyAlignment="1">
      <alignment horizontal="center" vertical="center"/>
      <protection/>
    </xf>
    <xf numFmtId="176" fontId="8" fillId="0" borderId="61" xfId="67" applyNumberFormat="1" applyFont="1" applyFill="1" applyBorder="1" applyAlignment="1">
      <alignment horizontal="center" vertical="center"/>
      <protection/>
    </xf>
    <xf numFmtId="0" fontId="4" fillId="0" borderId="68" xfId="66" applyFont="1" applyFill="1" applyBorder="1" applyAlignment="1">
      <alignment horizontal="center" vertical="center" shrinkToFit="1"/>
      <protection/>
    </xf>
    <xf numFmtId="176" fontId="8" fillId="0" borderId="11" xfId="67" applyNumberFormat="1" applyFont="1" applyFill="1" applyBorder="1" applyAlignment="1">
      <alignment horizontal="center" vertical="center"/>
      <protection/>
    </xf>
    <xf numFmtId="176" fontId="8" fillId="0" borderId="15" xfId="67" applyNumberFormat="1" applyFont="1" applyFill="1" applyBorder="1" applyAlignment="1">
      <alignment horizontal="center" vertical="center"/>
      <protection/>
    </xf>
    <xf numFmtId="176" fontId="8" fillId="0" borderId="71" xfId="67" applyNumberFormat="1" applyFont="1" applyFill="1" applyBorder="1" applyAlignment="1">
      <alignment horizontal="center" vertical="center"/>
      <protection/>
    </xf>
    <xf numFmtId="0" fontId="4" fillId="0" borderId="72" xfId="67" applyFont="1" applyFill="1" applyBorder="1" applyAlignment="1">
      <alignment horizontal="center" vertical="center"/>
      <protection/>
    </xf>
    <xf numFmtId="0" fontId="4" fillId="0" borderId="73" xfId="66" applyFont="1" applyFill="1" applyBorder="1" applyAlignment="1">
      <alignment horizontal="center" vertical="center" shrinkToFit="1"/>
      <protection/>
    </xf>
    <xf numFmtId="0" fontId="4" fillId="0" borderId="74" xfId="67" applyFont="1" applyFill="1" applyBorder="1" applyAlignment="1">
      <alignment horizontal="center" vertical="center"/>
      <protection/>
    </xf>
    <xf numFmtId="0" fontId="4" fillId="0" borderId="71" xfId="66" applyFont="1" applyFill="1" applyBorder="1" applyAlignment="1">
      <alignment horizontal="center" vertical="center"/>
      <protection/>
    </xf>
    <xf numFmtId="0" fontId="4" fillId="0" borderId="75" xfId="67" applyFont="1" applyFill="1" applyBorder="1" applyAlignment="1">
      <alignment horizontal="center" vertical="center"/>
      <protection/>
    </xf>
    <xf numFmtId="0" fontId="15" fillId="33" borderId="21" xfId="65" applyFont="1" applyFill="1" applyBorder="1" applyAlignment="1">
      <alignment horizontal="center" vertical="center"/>
      <protection/>
    </xf>
    <xf numFmtId="0" fontId="15" fillId="33" borderId="22" xfId="65" applyFont="1" applyFill="1" applyBorder="1" applyAlignment="1">
      <alignment horizontal="center" vertical="center"/>
      <protection/>
    </xf>
    <xf numFmtId="0" fontId="15" fillId="33" borderId="23" xfId="65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3" borderId="20" xfId="0" applyFill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4" fillId="0" borderId="61" xfId="66" applyFont="1" applyBorder="1" applyAlignment="1">
      <alignment horizontal="center" vertical="center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2" fillId="0" borderId="0" xfId="66" applyFont="1" applyBorder="1" applyAlignment="1">
      <alignment vertical="center" shrinkToFit="1"/>
      <protection/>
    </xf>
    <xf numFmtId="0" fontId="5" fillId="0" borderId="0" xfId="66" applyFont="1" applyBorder="1" applyAlignment="1">
      <alignment vertical="center" shrinkToFit="1"/>
      <protection/>
    </xf>
    <xf numFmtId="0" fontId="4" fillId="0" borderId="20" xfId="66" applyFont="1" applyBorder="1" applyAlignment="1">
      <alignment horizontal="center" vertical="center" shrinkToFit="1"/>
      <protection/>
    </xf>
    <xf numFmtId="0" fontId="4" fillId="0" borderId="10" xfId="66" applyFont="1" applyBorder="1" applyAlignment="1">
      <alignment horizontal="center" vertical="center" shrinkToFit="1"/>
      <protection/>
    </xf>
    <xf numFmtId="0" fontId="4" fillId="0" borderId="57" xfId="66" applyFont="1" applyBorder="1" applyAlignment="1">
      <alignment horizontal="center" vertical="center" shrinkToFit="1"/>
      <protection/>
    </xf>
    <xf numFmtId="0" fontId="4" fillId="0" borderId="61" xfId="66" applyFont="1" applyBorder="1" applyAlignment="1">
      <alignment horizontal="center" vertical="center" shrinkToFit="1"/>
      <protection/>
    </xf>
    <xf numFmtId="0" fontId="4" fillId="0" borderId="62" xfId="66" applyFont="1" applyBorder="1" applyAlignment="1">
      <alignment horizontal="center" vertical="center" shrinkToFit="1"/>
      <protection/>
    </xf>
    <xf numFmtId="0" fontId="4" fillId="0" borderId="52" xfId="66" applyFont="1" applyBorder="1" applyAlignment="1">
      <alignment horizontal="center" vertical="center" shrinkToFit="1"/>
      <protection/>
    </xf>
    <xf numFmtId="0" fontId="0" fillId="0" borderId="0" xfId="0" applyAlignment="1">
      <alignment shrinkToFit="1"/>
    </xf>
    <xf numFmtId="0" fontId="0" fillId="33" borderId="20" xfId="0" applyFill="1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20" xfId="0" applyBorder="1" applyAlignment="1">
      <alignment shrinkToFit="1"/>
    </xf>
    <xf numFmtId="14" fontId="0" fillId="34" borderId="20" xfId="0" applyNumberForma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56" fontId="0" fillId="34" borderId="20" xfId="0" applyNumberFormat="1" applyFill="1" applyBorder="1" applyAlignment="1">
      <alignment horizontal="center" shrinkToFit="1"/>
    </xf>
    <xf numFmtId="0" fontId="4" fillId="34" borderId="11" xfId="66" applyFont="1" applyFill="1" applyBorder="1" applyAlignment="1">
      <alignment horizontal="center" vertical="center"/>
      <protection/>
    </xf>
    <xf numFmtId="0" fontId="4" fillId="34" borderId="12" xfId="67" applyFont="1" applyFill="1" applyBorder="1" applyAlignment="1">
      <alignment horizontal="center" vertical="center"/>
      <protection/>
    </xf>
    <xf numFmtId="0" fontId="4" fillId="34" borderId="13" xfId="66" applyFont="1" applyFill="1" applyBorder="1" applyAlignment="1">
      <alignment horizontal="center" vertical="center" shrinkToFit="1"/>
      <protection/>
    </xf>
    <xf numFmtId="0" fontId="4" fillId="34" borderId="14" xfId="67" applyFont="1" applyFill="1" applyBorder="1" applyAlignment="1">
      <alignment horizontal="center" vertical="center"/>
      <protection/>
    </xf>
    <xf numFmtId="0" fontId="4" fillId="34" borderId="15" xfId="66" applyFont="1" applyFill="1" applyBorder="1" applyAlignment="1">
      <alignment horizontal="center" vertical="center"/>
      <protection/>
    </xf>
    <xf numFmtId="0" fontId="4" fillId="34" borderId="16" xfId="67" applyFont="1" applyFill="1" applyBorder="1" applyAlignment="1">
      <alignment horizontal="center" vertical="center"/>
      <protection/>
    </xf>
    <xf numFmtId="0" fontId="4" fillId="34" borderId="17" xfId="66" applyFont="1" applyFill="1" applyBorder="1" applyAlignment="1">
      <alignment horizontal="center" vertical="center" shrinkToFit="1"/>
      <protection/>
    </xf>
    <xf numFmtId="0" fontId="4" fillId="34" borderId="18" xfId="67" applyFont="1" applyFill="1" applyBorder="1" applyAlignment="1">
      <alignment horizontal="center" vertical="center"/>
      <protection/>
    </xf>
    <xf numFmtId="0" fontId="4" fillId="0" borderId="0" xfId="66" applyFont="1" applyBorder="1" applyAlignment="1">
      <alignment horizontal="left" vertical="center"/>
      <protection/>
    </xf>
    <xf numFmtId="0" fontId="4" fillId="0" borderId="0" xfId="66" applyFont="1" applyFill="1" applyBorder="1" applyAlignment="1">
      <alignment horizontal="center"/>
      <protection/>
    </xf>
    <xf numFmtId="56" fontId="4" fillId="0" borderId="0" xfId="66" applyNumberFormat="1" applyFont="1" applyBorder="1" applyAlignment="1">
      <alignment horizontal="center"/>
      <protection/>
    </xf>
    <xf numFmtId="20" fontId="4" fillId="0" borderId="0" xfId="66" applyNumberFormat="1" applyFont="1" applyFill="1" applyBorder="1" applyAlignment="1">
      <alignment/>
      <protection/>
    </xf>
    <xf numFmtId="0" fontId="4" fillId="0" borderId="0" xfId="67" applyFont="1" applyFill="1" applyBorder="1" applyAlignment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4" fillId="0" borderId="0" xfId="66" applyFont="1" applyFill="1" applyBorder="1" applyAlignment="1">
      <alignment horizontal="center" shrinkToFit="1"/>
      <protection/>
    </xf>
    <xf numFmtId="0" fontId="8" fillId="0" borderId="0" xfId="66" applyFont="1" applyFill="1" applyBorder="1" applyAlignment="1">
      <alignment/>
      <protection/>
    </xf>
    <xf numFmtId="0" fontId="0" fillId="0" borderId="0" xfId="0" applyAlignment="1">
      <alignment/>
    </xf>
    <xf numFmtId="0" fontId="4" fillId="0" borderId="0" xfId="66" applyFont="1" applyFill="1" applyBorder="1" applyAlignment="1">
      <alignment/>
      <protection/>
    </xf>
    <xf numFmtId="0" fontId="4" fillId="0" borderId="0" xfId="66" applyFont="1" applyFill="1" applyBorder="1" applyAlignment="1">
      <alignment horizontal="left"/>
      <protection/>
    </xf>
    <xf numFmtId="0" fontId="8" fillId="0" borderId="0" xfId="0" applyFont="1" applyBorder="1" applyAlignment="1">
      <alignment horizontal="center" vertical="center"/>
    </xf>
    <xf numFmtId="20" fontId="4" fillId="0" borderId="0" xfId="66" applyNumberFormat="1" applyFont="1" applyBorder="1" applyAlignment="1">
      <alignment horizontal="center" vertical="center"/>
      <protection/>
    </xf>
    <xf numFmtId="0" fontId="8" fillId="0" borderId="0" xfId="67" applyFont="1" applyFill="1" applyBorder="1">
      <alignment/>
      <protection/>
    </xf>
    <xf numFmtId="0" fontId="4" fillId="0" borderId="0" xfId="66" applyFont="1" applyBorder="1" applyAlignment="1">
      <alignment horizontal="center" vertical="center" shrinkToFit="1"/>
      <protection/>
    </xf>
    <xf numFmtId="0" fontId="4" fillId="0" borderId="0" xfId="66" applyFont="1" applyFill="1" applyBorder="1" applyAlignment="1">
      <alignment horizontal="left" vertical="center"/>
      <protection/>
    </xf>
    <xf numFmtId="0" fontId="0" fillId="0" borderId="0" xfId="0" applyBorder="1" applyAlignment="1">
      <alignment shrinkToFit="1"/>
    </xf>
    <xf numFmtId="0" fontId="9" fillId="0" borderId="76" xfId="67" applyFont="1" applyFill="1" applyBorder="1" applyAlignment="1">
      <alignment horizontal="center" vertical="center" shrinkToFit="1"/>
      <protection/>
    </xf>
    <xf numFmtId="0" fontId="9" fillId="0" borderId="46" xfId="67" applyFont="1" applyFill="1" applyBorder="1" applyAlignment="1">
      <alignment horizontal="center" vertical="center" shrinkToFit="1"/>
      <protection/>
    </xf>
    <xf numFmtId="0" fontId="9" fillId="0" borderId="77" xfId="67" applyFont="1" applyFill="1" applyBorder="1" applyAlignment="1">
      <alignment horizontal="center" vertical="center" shrinkToFit="1"/>
      <protection/>
    </xf>
    <xf numFmtId="0" fontId="9" fillId="0" borderId="78" xfId="67" applyFont="1" applyFill="1" applyBorder="1" applyAlignment="1">
      <alignment horizontal="center" vertical="center" shrinkToFit="1"/>
      <protection/>
    </xf>
    <xf numFmtId="0" fontId="9" fillId="0" borderId="68" xfId="67" applyFont="1" applyFill="1" applyBorder="1" applyAlignment="1">
      <alignment horizontal="center" vertical="center" shrinkToFit="1"/>
      <protection/>
    </xf>
    <xf numFmtId="0" fontId="9" fillId="0" borderId="79" xfId="67" applyFont="1" applyFill="1" applyBorder="1" applyAlignment="1">
      <alignment horizontal="center" vertical="center" shrinkToFit="1"/>
      <protection/>
    </xf>
    <xf numFmtId="20" fontId="9" fillId="0" borderId="80" xfId="64" applyNumberFormat="1" applyFont="1" applyFill="1" applyBorder="1" applyAlignment="1">
      <alignment horizontal="center" vertical="center" shrinkToFit="1"/>
      <protection/>
    </xf>
    <xf numFmtId="20" fontId="9" fillId="0" borderId="81" xfId="64" applyNumberFormat="1" applyFont="1" applyFill="1" applyBorder="1" applyAlignment="1">
      <alignment horizontal="center" vertical="center" shrinkToFit="1"/>
      <protection/>
    </xf>
    <xf numFmtId="0" fontId="4" fillId="0" borderId="80" xfId="67" applyFont="1" applyFill="1" applyBorder="1" applyAlignment="1">
      <alignment horizontal="center" vertical="center"/>
      <protection/>
    </xf>
    <xf numFmtId="0" fontId="4" fillId="0" borderId="17" xfId="67" applyFont="1" applyFill="1" applyBorder="1" applyAlignment="1">
      <alignment horizontal="center" vertical="center"/>
      <protection/>
    </xf>
    <xf numFmtId="0" fontId="4" fillId="0" borderId="82" xfId="67" applyFont="1" applyFill="1" applyBorder="1" applyAlignment="1">
      <alignment horizontal="center" vertical="center"/>
      <protection/>
    </xf>
    <xf numFmtId="0" fontId="8" fillId="0" borderId="83" xfId="67" applyFont="1" applyFill="1" applyBorder="1">
      <alignment/>
      <protection/>
    </xf>
    <xf numFmtId="0" fontId="8" fillId="0" borderId="16" xfId="67" applyFont="1" applyFill="1" applyBorder="1">
      <alignment/>
      <protection/>
    </xf>
    <xf numFmtId="56" fontId="8" fillId="0" borderId="10" xfId="67" applyNumberFormat="1" applyFont="1" applyFill="1" applyBorder="1" applyAlignment="1">
      <alignment horizontal="center" vertical="center"/>
      <protection/>
    </xf>
    <xf numFmtId="56" fontId="8" fillId="0" borderId="61" xfId="67" applyNumberFormat="1" applyFont="1" applyFill="1" applyBorder="1" applyAlignment="1">
      <alignment horizontal="center" vertical="center"/>
      <protection/>
    </xf>
    <xf numFmtId="20" fontId="9" fillId="0" borderId="84" xfId="64" applyNumberFormat="1" applyFont="1" applyFill="1" applyBorder="1" applyAlignment="1">
      <alignment horizontal="center" vertical="center" shrinkToFit="1"/>
      <protection/>
    </xf>
    <xf numFmtId="20" fontId="9" fillId="0" borderId="85" xfId="64" applyNumberFormat="1" applyFont="1" applyFill="1" applyBorder="1" applyAlignment="1">
      <alignment horizontal="center" vertical="center" shrinkToFit="1"/>
      <protection/>
    </xf>
    <xf numFmtId="0" fontId="4" fillId="0" borderId="84" xfId="67" applyFont="1" applyFill="1" applyBorder="1" applyAlignment="1">
      <alignment horizontal="center" vertical="center"/>
      <protection/>
    </xf>
    <xf numFmtId="0" fontId="4" fillId="0" borderId="13" xfId="67" applyFont="1" applyFill="1" applyBorder="1" applyAlignment="1">
      <alignment horizontal="center" vertical="center"/>
      <protection/>
    </xf>
    <xf numFmtId="0" fontId="4" fillId="0" borderId="86" xfId="67" applyFont="1" applyFill="1" applyBorder="1" applyAlignment="1">
      <alignment horizontal="center" vertical="center"/>
      <protection/>
    </xf>
    <xf numFmtId="0" fontId="8" fillId="0" borderId="87" xfId="67" applyFont="1" applyFill="1" applyBorder="1">
      <alignment/>
      <protection/>
    </xf>
    <xf numFmtId="0" fontId="8" fillId="0" borderId="12" xfId="67" applyFont="1" applyFill="1" applyBorder="1">
      <alignment/>
      <protection/>
    </xf>
    <xf numFmtId="0" fontId="8" fillId="0" borderId="84" xfId="66" applyFont="1" applyFill="1" applyBorder="1" applyAlignment="1">
      <alignment horizontal="center" vertical="center"/>
      <protection/>
    </xf>
    <xf numFmtId="0" fontId="8" fillId="0" borderId="13" xfId="66" applyFont="1" applyFill="1" applyBorder="1" applyAlignment="1">
      <alignment horizontal="center" vertical="center"/>
      <protection/>
    </xf>
    <xf numFmtId="0" fontId="8" fillId="0" borderId="86" xfId="66" applyFont="1" applyFill="1" applyBorder="1" applyAlignment="1">
      <alignment horizontal="center" vertical="center"/>
      <protection/>
    </xf>
    <xf numFmtId="0" fontId="8" fillId="0" borderId="88" xfId="66" applyFont="1" applyFill="1" applyBorder="1" applyAlignment="1">
      <alignment horizontal="center" vertical="center"/>
      <protection/>
    </xf>
    <xf numFmtId="0" fontId="8" fillId="0" borderId="85" xfId="66" applyFont="1" applyFill="1" applyBorder="1" applyAlignment="1">
      <alignment horizontal="center" vertical="center"/>
      <protection/>
    </xf>
    <xf numFmtId="56" fontId="11" fillId="0" borderId="76" xfId="67" applyNumberFormat="1" applyFont="1" applyFill="1" applyBorder="1" applyAlignment="1">
      <alignment horizontal="center" vertical="center" shrinkToFit="1"/>
      <protection/>
    </xf>
    <xf numFmtId="56" fontId="11" fillId="0" borderId="46" xfId="67" applyNumberFormat="1" applyFont="1" applyFill="1" applyBorder="1" applyAlignment="1">
      <alignment horizontal="center" vertical="center" shrinkToFit="1"/>
      <protection/>
    </xf>
    <xf numFmtId="56" fontId="11" fillId="0" borderId="77" xfId="67" applyNumberFormat="1" applyFont="1" applyFill="1" applyBorder="1" applyAlignment="1">
      <alignment horizontal="center" vertical="center" shrinkToFit="1"/>
      <protection/>
    </xf>
    <xf numFmtId="56" fontId="11" fillId="0" borderId="78" xfId="67" applyNumberFormat="1" applyFont="1" applyFill="1" applyBorder="1" applyAlignment="1">
      <alignment horizontal="center" vertical="center" shrinkToFit="1"/>
      <protection/>
    </xf>
    <xf numFmtId="56" fontId="11" fillId="0" borderId="68" xfId="67" applyNumberFormat="1" applyFont="1" applyFill="1" applyBorder="1" applyAlignment="1">
      <alignment horizontal="center" vertical="center" shrinkToFit="1"/>
      <protection/>
    </xf>
    <xf numFmtId="56" fontId="11" fillId="0" borderId="79" xfId="67" applyNumberFormat="1" applyFont="1" applyFill="1" applyBorder="1" applyAlignment="1">
      <alignment horizontal="center" vertical="center" shrinkToFit="1"/>
      <protection/>
    </xf>
    <xf numFmtId="0" fontId="8" fillId="0" borderId="80" xfId="66" applyFont="1" applyFill="1" applyBorder="1" applyAlignment="1">
      <alignment horizontal="center" vertical="center"/>
      <protection/>
    </xf>
    <xf numFmtId="0" fontId="8" fillId="0" borderId="17" xfId="66" applyFont="1" applyFill="1" applyBorder="1" applyAlignment="1">
      <alignment horizontal="center" vertical="center"/>
      <protection/>
    </xf>
    <xf numFmtId="0" fontId="8" fillId="0" borderId="82" xfId="66" applyFont="1" applyFill="1" applyBorder="1" applyAlignment="1">
      <alignment horizontal="center" vertical="center"/>
      <protection/>
    </xf>
    <xf numFmtId="0" fontId="8" fillId="0" borderId="89" xfId="66" applyFont="1" applyFill="1" applyBorder="1" applyAlignment="1">
      <alignment horizontal="center" vertical="center"/>
      <protection/>
    </xf>
    <xf numFmtId="0" fontId="8" fillId="0" borderId="81" xfId="66" applyFont="1" applyFill="1" applyBorder="1" applyAlignment="1">
      <alignment horizontal="center" vertical="center"/>
      <protection/>
    </xf>
    <xf numFmtId="20" fontId="9" fillId="34" borderId="84" xfId="64" applyNumberFormat="1" applyFont="1" applyFill="1" applyBorder="1" applyAlignment="1">
      <alignment horizontal="center" vertical="center" shrinkToFit="1"/>
      <protection/>
    </xf>
    <xf numFmtId="20" fontId="9" fillId="34" borderId="85" xfId="64" applyNumberFormat="1" applyFont="1" applyFill="1" applyBorder="1" applyAlignment="1">
      <alignment horizontal="center" vertical="center" shrinkToFit="1"/>
      <protection/>
    </xf>
    <xf numFmtId="0" fontId="4" fillId="34" borderId="84" xfId="67" applyFont="1" applyFill="1" applyBorder="1" applyAlignment="1">
      <alignment horizontal="center" vertical="center"/>
      <protection/>
    </xf>
    <xf numFmtId="0" fontId="4" fillId="34" borderId="13" xfId="67" applyFont="1" applyFill="1" applyBorder="1" applyAlignment="1">
      <alignment horizontal="center" vertical="center"/>
      <protection/>
    </xf>
    <xf numFmtId="0" fontId="4" fillId="34" borderId="86" xfId="67" applyFont="1" applyFill="1" applyBorder="1" applyAlignment="1">
      <alignment horizontal="center" vertical="center"/>
      <protection/>
    </xf>
    <xf numFmtId="0" fontId="8" fillId="34" borderId="87" xfId="67" applyFont="1" applyFill="1" applyBorder="1">
      <alignment/>
      <protection/>
    </xf>
    <xf numFmtId="0" fontId="8" fillId="34" borderId="12" xfId="67" applyFont="1" applyFill="1" applyBorder="1">
      <alignment/>
      <protection/>
    </xf>
    <xf numFmtId="0" fontId="8" fillId="34" borderId="84" xfId="66" applyFont="1" applyFill="1" applyBorder="1" applyAlignment="1">
      <alignment horizontal="center" vertical="center"/>
      <protection/>
    </xf>
    <xf numFmtId="0" fontId="8" fillId="34" borderId="13" xfId="66" applyFont="1" applyFill="1" applyBorder="1" applyAlignment="1">
      <alignment horizontal="center" vertical="center"/>
      <protection/>
    </xf>
    <xf numFmtId="0" fontId="8" fillId="34" borderId="86" xfId="66" applyFont="1" applyFill="1" applyBorder="1" applyAlignment="1">
      <alignment horizontal="center" vertical="center"/>
      <protection/>
    </xf>
    <xf numFmtId="0" fontId="8" fillId="34" borderId="88" xfId="66" applyFont="1" applyFill="1" applyBorder="1" applyAlignment="1">
      <alignment horizontal="center" vertical="center"/>
      <protection/>
    </xf>
    <xf numFmtId="0" fontId="8" fillId="34" borderId="85" xfId="66" applyFont="1" applyFill="1" applyBorder="1" applyAlignment="1">
      <alignment horizontal="center" vertical="center"/>
      <protection/>
    </xf>
    <xf numFmtId="0" fontId="4" fillId="34" borderId="80" xfId="67" applyFont="1" applyFill="1" applyBorder="1" applyAlignment="1">
      <alignment horizontal="center" vertical="center"/>
      <protection/>
    </xf>
    <xf numFmtId="0" fontId="4" fillId="34" borderId="17" xfId="67" applyFont="1" applyFill="1" applyBorder="1" applyAlignment="1">
      <alignment horizontal="center" vertical="center"/>
      <protection/>
    </xf>
    <xf numFmtId="20" fontId="9" fillId="34" borderId="80" xfId="64" applyNumberFormat="1" applyFont="1" applyFill="1" applyBorder="1" applyAlignment="1">
      <alignment horizontal="center" vertical="center" shrinkToFit="1"/>
      <protection/>
    </xf>
    <xf numFmtId="20" fontId="9" fillId="34" borderId="81" xfId="64" applyNumberFormat="1" applyFont="1" applyFill="1" applyBorder="1" applyAlignment="1">
      <alignment horizontal="center" vertical="center" shrinkToFit="1"/>
      <protection/>
    </xf>
    <xf numFmtId="0" fontId="8" fillId="0" borderId="76" xfId="66" applyFont="1" applyFill="1" applyBorder="1" applyAlignment="1">
      <alignment horizontal="center" vertical="center"/>
      <protection/>
    </xf>
    <xf numFmtId="0" fontId="8" fillId="0" borderId="77" xfId="66" applyFont="1" applyFill="1" applyBorder="1" applyAlignment="1">
      <alignment horizontal="center" vertical="center"/>
      <protection/>
    </xf>
    <xf numFmtId="0" fontId="8" fillId="0" borderId="78" xfId="66" applyFont="1" applyFill="1" applyBorder="1" applyAlignment="1">
      <alignment horizontal="center" vertical="center"/>
      <protection/>
    </xf>
    <xf numFmtId="0" fontId="8" fillId="0" borderId="79" xfId="66" applyFont="1" applyFill="1" applyBorder="1" applyAlignment="1">
      <alignment horizontal="center" vertical="center"/>
      <protection/>
    </xf>
    <xf numFmtId="0" fontId="15" fillId="0" borderId="90" xfId="65" applyFont="1" applyFill="1" applyBorder="1" applyAlignment="1">
      <alignment horizontal="center" vertical="center"/>
      <protection/>
    </xf>
    <xf numFmtId="0" fontId="15" fillId="0" borderId="91" xfId="65" applyFont="1" applyFill="1" applyBorder="1" applyAlignment="1">
      <alignment horizontal="center" vertical="center"/>
      <protection/>
    </xf>
    <xf numFmtId="0" fontId="15" fillId="0" borderId="92" xfId="65" applyFont="1" applyFill="1" applyBorder="1" applyAlignment="1">
      <alignment horizontal="center" vertical="center"/>
      <protection/>
    </xf>
    <xf numFmtId="0" fontId="15" fillId="0" borderId="93" xfId="65" applyFont="1" applyFill="1" applyBorder="1" applyAlignment="1">
      <alignment horizontal="center" vertical="center"/>
      <protection/>
    </xf>
    <xf numFmtId="0" fontId="15" fillId="0" borderId="94" xfId="65" applyFont="1" applyFill="1" applyBorder="1" applyAlignment="1">
      <alignment horizontal="center" vertical="center"/>
      <protection/>
    </xf>
    <xf numFmtId="0" fontId="15" fillId="0" borderId="95" xfId="65" applyFont="1" applyFill="1" applyBorder="1" applyAlignment="1">
      <alignment horizontal="center" vertical="center"/>
      <protection/>
    </xf>
    <xf numFmtId="0" fontId="15" fillId="0" borderId="96" xfId="65" applyFont="1" applyFill="1" applyBorder="1" applyAlignment="1">
      <alignment horizontal="center" vertical="center"/>
      <protection/>
    </xf>
    <xf numFmtId="0" fontId="15" fillId="0" borderId="97" xfId="65" applyFont="1" applyFill="1" applyBorder="1" applyAlignment="1">
      <alignment horizontal="center" vertical="center"/>
      <protection/>
    </xf>
    <xf numFmtId="0" fontId="15" fillId="0" borderId="98" xfId="65" applyFont="1" applyFill="1" applyBorder="1" applyAlignment="1">
      <alignment horizontal="center" vertical="center"/>
      <protection/>
    </xf>
    <xf numFmtId="0" fontId="4" fillId="0" borderId="76" xfId="66" applyFont="1" applyBorder="1" applyAlignment="1">
      <alignment horizontal="center" vertical="center"/>
      <protection/>
    </xf>
    <xf numFmtId="0" fontId="4" fillId="0" borderId="46" xfId="66" applyFont="1" applyBorder="1" applyAlignment="1">
      <alignment horizontal="center" vertical="center"/>
      <protection/>
    </xf>
    <xf numFmtId="0" fontId="4" fillId="0" borderId="77" xfId="66" applyFont="1" applyBorder="1" applyAlignment="1">
      <alignment horizontal="center" vertical="center"/>
      <protection/>
    </xf>
    <xf numFmtId="0" fontId="10" fillId="0" borderId="84" xfId="66" applyFont="1" applyFill="1" applyBorder="1" applyAlignment="1">
      <alignment horizontal="center" vertical="center"/>
      <protection/>
    </xf>
    <xf numFmtId="0" fontId="10" fillId="0" borderId="13" xfId="66" applyFont="1" applyFill="1" applyBorder="1" applyAlignment="1">
      <alignment horizontal="center" vertical="center"/>
      <protection/>
    </xf>
    <xf numFmtId="0" fontId="10" fillId="0" borderId="86" xfId="66" applyFont="1" applyFill="1" applyBorder="1" applyAlignment="1">
      <alignment horizontal="center" vertical="center"/>
      <protection/>
    </xf>
    <xf numFmtId="0" fontId="10" fillId="0" borderId="88" xfId="67" applyFont="1" applyFill="1" applyBorder="1" applyAlignment="1">
      <alignment horizontal="center" vertical="center"/>
      <protection/>
    </xf>
    <xf numFmtId="0" fontId="10" fillId="0" borderId="13" xfId="67" applyFont="1" applyFill="1" applyBorder="1" applyAlignment="1">
      <alignment horizontal="center" vertical="center"/>
      <protection/>
    </xf>
    <xf numFmtId="0" fontId="10" fillId="0" borderId="85" xfId="67" applyFont="1" applyFill="1" applyBorder="1" applyAlignment="1">
      <alignment horizontal="center" vertical="center"/>
      <protection/>
    </xf>
    <xf numFmtId="0" fontId="4" fillId="0" borderId="84" xfId="66" applyFont="1" applyFill="1" applyBorder="1" applyAlignment="1">
      <alignment horizontal="center" vertical="center" shrinkToFit="1"/>
      <protection/>
    </xf>
    <xf numFmtId="0" fontId="4" fillId="0" borderId="13" xfId="66" applyFont="1" applyFill="1" applyBorder="1" applyAlignment="1">
      <alignment horizontal="center" vertical="center" shrinkToFit="1"/>
      <protection/>
    </xf>
    <xf numFmtId="0" fontId="4" fillId="0" borderId="85" xfId="66" applyFont="1" applyFill="1" applyBorder="1" applyAlignment="1">
      <alignment horizontal="center" vertical="center" shrinkToFit="1"/>
      <protection/>
    </xf>
    <xf numFmtId="0" fontId="4" fillId="0" borderId="99" xfId="66" applyFont="1" applyFill="1" applyBorder="1" applyAlignment="1">
      <alignment horizontal="center" vertical="center" shrinkToFit="1"/>
      <protection/>
    </xf>
    <xf numFmtId="0" fontId="4" fillId="0" borderId="73" xfId="66" applyFont="1" applyFill="1" applyBorder="1" applyAlignment="1">
      <alignment horizontal="center" vertical="center" shrinkToFit="1"/>
      <protection/>
    </xf>
    <xf numFmtId="0" fontId="4" fillId="0" borderId="100" xfId="66" applyFont="1" applyFill="1" applyBorder="1" applyAlignment="1">
      <alignment horizontal="center" vertical="center" shrinkToFit="1"/>
      <protection/>
    </xf>
    <xf numFmtId="0" fontId="4" fillId="0" borderId="84" xfId="67" applyFont="1" applyFill="1" applyBorder="1" applyAlignment="1">
      <alignment horizontal="center" vertical="center" shrinkToFit="1"/>
      <protection/>
    </xf>
    <xf numFmtId="0" fontId="4" fillId="0" borderId="13" xfId="67" applyFont="1" applyFill="1" applyBorder="1" applyAlignment="1">
      <alignment horizontal="center" vertical="center" shrinkToFit="1"/>
      <protection/>
    </xf>
    <xf numFmtId="0" fontId="4" fillId="0" borderId="85" xfId="67" applyFont="1" applyFill="1" applyBorder="1" applyAlignment="1">
      <alignment horizontal="center" vertical="center" shrinkToFit="1"/>
      <protection/>
    </xf>
    <xf numFmtId="0" fontId="4" fillId="0" borderId="99" xfId="67" applyFont="1" applyFill="1" applyBorder="1" applyAlignment="1">
      <alignment horizontal="center" vertical="center" shrinkToFit="1"/>
      <protection/>
    </xf>
    <xf numFmtId="0" fontId="4" fillId="0" borderId="73" xfId="67" applyFont="1" applyFill="1" applyBorder="1" applyAlignment="1">
      <alignment horizontal="center" vertical="center" shrinkToFit="1"/>
      <protection/>
    </xf>
    <xf numFmtId="0" fontId="4" fillId="0" borderId="100" xfId="67" applyFont="1" applyFill="1" applyBorder="1" applyAlignment="1">
      <alignment horizontal="center" vertical="center" shrinkToFit="1"/>
      <protection/>
    </xf>
    <xf numFmtId="0" fontId="10" fillId="0" borderId="101" xfId="66" applyFont="1" applyFill="1" applyBorder="1" applyAlignment="1">
      <alignment horizontal="center" vertical="center"/>
      <protection/>
    </xf>
    <xf numFmtId="0" fontId="10" fillId="0" borderId="73" xfId="66" applyFont="1" applyFill="1" applyBorder="1" applyAlignment="1">
      <alignment horizontal="center" vertical="center"/>
      <protection/>
    </xf>
    <xf numFmtId="0" fontId="10" fillId="0" borderId="100" xfId="66" applyFont="1" applyFill="1" applyBorder="1" applyAlignment="1">
      <alignment horizontal="center" vertical="center"/>
      <protection/>
    </xf>
    <xf numFmtId="0" fontId="4" fillId="0" borderId="76" xfId="66" applyFont="1" applyFill="1" applyBorder="1" applyAlignment="1">
      <alignment horizontal="center" vertical="center" shrinkToFit="1"/>
      <protection/>
    </xf>
    <xf numFmtId="0" fontId="4" fillId="0" borderId="46" xfId="66" applyFont="1" applyFill="1" applyBorder="1" applyAlignment="1">
      <alignment horizontal="center" vertical="center" shrinkToFit="1"/>
      <protection/>
    </xf>
    <xf numFmtId="0" fontId="4" fillId="0" borderId="77" xfId="66" applyFont="1" applyFill="1" applyBorder="1" applyAlignment="1">
      <alignment horizontal="center" vertical="center" shrinkToFit="1"/>
      <protection/>
    </xf>
    <xf numFmtId="0" fontId="4" fillId="0" borderId="78" xfId="66" applyFont="1" applyFill="1" applyBorder="1" applyAlignment="1">
      <alignment horizontal="center" vertical="center" shrinkToFit="1"/>
      <protection/>
    </xf>
    <xf numFmtId="0" fontId="4" fillId="0" borderId="68" xfId="66" applyFont="1" applyFill="1" applyBorder="1" applyAlignment="1">
      <alignment horizontal="center" vertical="center" shrinkToFit="1"/>
      <protection/>
    </xf>
    <xf numFmtId="0" fontId="4" fillId="0" borderId="79" xfId="66" applyFont="1" applyFill="1" applyBorder="1" applyAlignment="1">
      <alignment horizontal="center" vertical="center" shrinkToFit="1"/>
      <protection/>
    </xf>
    <xf numFmtId="0" fontId="10" fillId="0" borderId="88" xfId="66" applyFont="1" applyFill="1" applyBorder="1" applyAlignment="1">
      <alignment horizontal="center" vertical="center"/>
      <protection/>
    </xf>
    <xf numFmtId="0" fontId="10" fillId="0" borderId="85" xfId="66" applyFont="1" applyFill="1" applyBorder="1" applyAlignment="1">
      <alignment horizontal="center" vertical="center"/>
      <protection/>
    </xf>
    <xf numFmtId="0" fontId="10" fillId="0" borderId="102" xfId="66" applyFont="1" applyFill="1" applyBorder="1" applyAlignment="1">
      <alignment horizontal="center" vertical="center"/>
      <protection/>
    </xf>
    <xf numFmtId="0" fontId="10" fillId="0" borderId="68" xfId="66" applyFont="1" applyFill="1" applyBorder="1" applyAlignment="1">
      <alignment horizontal="center" vertical="center"/>
      <protection/>
    </xf>
    <xf numFmtId="0" fontId="10" fillId="0" borderId="79" xfId="66" applyFont="1" applyFill="1" applyBorder="1" applyAlignment="1">
      <alignment horizontal="center" vertical="center"/>
      <protection/>
    </xf>
    <xf numFmtId="0" fontId="10" fillId="0" borderId="89" xfId="66" applyFont="1" applyFill="1" applyBorder="1" applyAlignment="1">
      <alignment horizontal="center" vertical="center"/>
      <protection/>
    </xf>
    <xf numFmtId="0" fontId="10" fillId="0" borderId="17" xfId="66" applyFont="1" applyFill="1" applyBorder="1" applyAlignment="1">
      <alignment horizontal="center" vertical="center"/>
      <protection/>
    </xf>
    <xf numFmtId="0" fontId="10" fillId="0" borderId="81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10" fillId="0" borderId="19" xfId="66" applyFont="1" applyFill="1" applyBorder="1" applyAlignment="1">
      <alignment horizontal="center" vertical="center" shrinkToFit="1"/>
      <protection/>
    </xf>
    <xf numFmtId="0" fontId="10" fillId="0" borderId="40" xfId="66" applyFont="1" applyFill="1" applyBorder="1" applyAlignment="1">
      <alignment horizontal="center" vertical="center" shrinkToFit="1"/>
      <protection/>
    </xf>
    <xf numFmtId="0" fontId="10" fillId="0" borderId="103" xfId="66" applyFont="1" applyFill="1" applyBorder="1" applyAlignment="1">
      <alignment horizontal="center" vertical="center" shrinkToFit="1"/>
      <protection/>
    </xf>
    <xf numFmtId="0" fontId="4" fillId="0" borderId="19" xfId="66" applyFont="1" applyBorder="1" applyAlignment="1">
      <alignment horizontal="center" vertical="center"/>
      <protection/>
    </xf>
    <xf numFmtId="0" fontId="4" fillId="0" borderId="103" xfId="66" applyFont="1" applyBorder="1" applyAlignment="1">
      <alignment horizontal="center" vertical="center"/>
      <protection/>
    </xf>
    <xf numFmtId="0" fontId="4" fillId="0" borderId="20" xfId="66" applyFont="1" applyBorder="1" applyAlignment="1">
      <alignment horizontal="center" vertical="center"/>
      <protection/>
    </xf>
    <xf numFmtId="0" fontId="10" fillId="0" borderId="78" xfId="66" applyFont="1" applyFill="1" applyBorder="1" applyAlignment="1">
      <alignment horizontal="center" vertical="center"/>
      <protection/>
    </xf>
    <xf numFmtId="0" fontId="10" fillId="0" borderId="104" xfId="66" applyFont="1" applyFill="1" applyBorder="1" applyAlignment="1">
      <alignment horizontal="center" vertical="center"/>
      <protection/>
    </xf>
    <xf numFmtId="0" fontId="4" fillId="0" borderId="40" xfId="66" applyFont="1" applyBorder="1" applyAlignment="1">
      <alignment horizontal="center" vertical="center"/>
      <protection/>
    </xf>
    <xf numFmtId="0" fontId="10" fillId="0" borderId="99" xfId="66" applyFont="1" applyFill="1" applyBorder="1" applyAlignment="1">
      <alignment horizontal="center" vertical="center"/>
      <protection/>
    </xf>
    <xf numFmtId="0" fontId="10" fillId="0" borderId="105" xfId="66" applyFont="1" applyFill="1" applyBorder="1" applyAlignment="1">
      <alignment horizontal="center" vertical="center"/>
      <protection/>
    </xf>
    <xf numFmtId="0" fontId="4" fillId="0" borderId="89" xfId="67" applyFont="1" applyFill="1" applyBorder="1" applyAlignment="1">
      <alignment horizontal="center" vertical="center"/>
      <protection/>
    </xf>
    <xf numFmtId="0" fontId="4" fillId="0" borderId="81" xfId="67" applyFont="1" applyFill="1" applyBorder="1" applyAlignment="1">
      <alignment horizontal="center" vertical="center"/>
      <protection/>
    </xf>
    <xf numFmtId="0" fontId="10" fillId="0" borderId="101" xfId="67" applyFont="1" applyFill="1" applyBorder="1" applyAlignment="1">
      <alignment horizontal="center" vertical="center"/>
      <protection/>
    </xf>
    <xf numFmtId="0" fontId="10" fillId="0" borderId="73" xfId="67" applyFont="1" applyFill="1" applyBorder="1" applyAlignment="1">
      <alignment horizontal="center" vertical="center"/>
      <protection/>
    </xf>
    <xf numFmtId="0" fontId="10" fillId="0" borderId="100" xfId="67" applyFont="1" applyFill="1" applyBorder="1" applyAlignment="1">
      <alignment horizontal="center" vertical="center"/>
      <protection/>
    </xf>
    <xf numFmtId="0" fontId="9" fillId="0" borderId="84" xfId="67" applyFont="1" applyFill="1" applyBorder="1" applyAlignment="1">
      <alignment horizontal="center" vertical="center" shrinkToFit="1"/>
      <protection/>
    </xf>
    <xf numFmtId="0" fontId="9" fillId="0" borderId="13" xfId="67" applyFont="1" applyFill="1" applyBorder="1" applyAlignment="1">
      <alignment horizontal="center" vertical="center" shrinkToFit="1"/>
      <protection/>
    </xf>
    <xf numFmtId="0" fontId="9" fillId="0" borderId="85" xfId="67" applyFont="1" applyFill="1" applyBorder="1" applyAlignment="1">
      <alignment horizontal="center" vertical="center" shrinkToFit="1"/>
      <protection/>
    </xf>
    <xf numFmtId="0" fontId="9" fillId="0" borderId="80" xfId="67" applyFont="1" applyFill="1" applyBorder="1" applyAlignment="1">
      <alignment horizontal="center" vertical="center" shrinkToFit="1"/>
      <protection/>
    </xf>
    <xf numFmtId="0" fontId="9" fillId="0" borderId="17" xfId="67" applyFont="1" applyFill="1" applyBorder="1" applyAlignment="1">
      <alignment horizontal="center" vertical="center" shrinkToFit="1"/>
      <protection/>
    </xf>
    <xf numFmtId="0" fontId="9" fillId="0" borderId="81" xfId="67" applyFont="1" applyFill="1" applyBorder="1" applyAlignment="1">
      <alignment horizontal="center" vertical="center" shrinkToFit="1"/>
      <protection/>
    </xf>
    <xf numFmtId="0" fontId="4" fillId="0" borderId="106" xfId="66" applyFont="1" applyFill="1" applyBorder="1" applyAlignment="1">
      <alignment horizontal="center" vertical="center"/>
      <protection/>
    </xf>
    <xf numFmtId="0" fontId="4" fillId="0" borderId="107" xfId="66" applyFont="1" applyFill="1" applyBorder="1" applyAlignment="1">
      <alignment horizontal="center" vertical="center"/>
      <protection/>
    </xf>
    <xf numFmtId="0" fontId="9" fillId="0" borderId="108" xfId="64" applyFont="1" applyFill="1" applyBorder="1" applyAlignment="1">
      <alignment horizontal="center" vertical="center" shrinkToFit="1"/>
      <protection/>
    </xf>
    <xf numFmtId="0" fontId="9" fillId="0" borderId="109" xfId="64" applyFont="1" applyFill="1" applyBorder="1" applyAlignment="1">
      <alignment horizontal="center" vertical="center" shrinkToFit="1"/>
      <protection/>
    </xf>
    <xf numFmtId="0" fontId="0" fillId="35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35" borderId="20" xfId="66" applyFont="1" applyFill="1" applyBorder="1" applyAlignment="1">
      <alignment horizontal="center" vertical="center"/>
      <protection/>
    </xf>
    <xf numFmtId="0" fontId="4" fillId="0" borderId="88" xfId="67" applyFont="1" applyFill="1" applyBorder="1" applyAlignment="1">
      <alignment horizontal="center" vertical="center"/>
      <protection/>
    </xf>
    <xf numFmtId="0" fontId="4" fillId="0" borderId="85" xfId="67" applyFont="1" applyFill="1" applyBorder="1" applyAlignment="1">
      <alignment horizontal="center" vertical="center"/>
      <protection/>
    </xf>
    <xf numFmtId="0" fontId="26" fillId="0" borderId="0" xfId="66" applyFont="1" applyBorder="1" applyAlignment="1">
      <alignment horizontal="center" vertical="center"/>
      <protection/>
    </xf>
    <xf numFmtId="0" fontId="7" fillId="36" borderId="68" xfId="66" applyFont="1" applyFill="1" applyBorder="1" applyAlignment="1">
      <alignment horizontal="center" vertical="center"/>
      <protection/>
    </xf>
    <xf numFmtId="20" fontId="4" fillId="0" borderId="76" xfId="66" applyNumberFormat="1" applyFont="1" applyBorder="1" applyAlignment="1">
      <alignment horizontal="center" vertical="center"/>
      <protection/>
    </xf>
    <xf numFmtId="20" fontId="4" fillId="0" borderId="77" xfId="66" applyNumberFormat="1" applyFont="1" applyBorder="1" applyAlignment="1">
      <alignment horizontal="center" vertical="center"/>
      <protection/>
    </xf>
    <xf numFmtId="0" fontId="4" fillId="0" borderId="10" xfId="66" applyFont="1" applyBorder="1" applyAlignment="1">
      <alignment horizontal="center" vertical="center"/>
      <protection/>
    </xf>
    <xf numFmtId="20" fontId="8" fillId="0" borderId="99" xfId="64" applyNumberFormat="1" applyFont="1" applyFill="1" applyBorder="1" applyAlignment="1">
      <alignment horizontal="center" vertical="center"/>
      <protection/>
    </xf>
    <xf numFmtId="20" fontId="8" fillId="0" borderId="100" xfId="64" applyNumberFormat="1" applyFont="1" applyFill="1" applyBorder="1" applyAlignment="1">
      <alignment horizontal="center" vertical="center"/>
      <protection/>
    </xf>
    <xf numFmtId="0" fontId="10" fillId="0" borderId="80" xfId="67" applyFont="1" applyFill="1" applyBorder="1" applyAlignment="1">
      <alignment horizontal="center" vertical="center"/>
      <protection/>
    </xf>
    <xf numFmtId="0" fontId="10" fillId="0" borderId="17" xfId="67" applyFont="1" applyFill="1" applyBorder="1" applyAlignment="1">
      <alignment horizontal="center" vertical="center"/>
      <protection/>
    </xf>
    <xf numFmtId="0" fontId="10" fillId="0" borderId="82" xfId="67" applyFont="1" applyFill="1" applyBorder="1" applyAlignment="1">
      <alignment horizontal="center" vertical="center"/>
      <protection/>
    </xf>
    <xf numFmtId="0" fontId="4" fillId="0" borderId="101" xfId="67" applyFont="1" applyFill="1" applyBorder="1" applyAlignment="1">
      <alignment horizontal="center" vertical="center"/>
      <protection/>
    </xf>
    <xf numFmtId="0" fontId="4" fillId="0" borderId="73" xfId="67" applyFont="1" applyFill="1" applyBorder="1" applyAlignment="1">
      <alignment horizontal="center" vertical="center"/>
      <protection/>
    </xf>
    <xf numFmtId="0" fontId="4" fillId="0" borderId="100" xfId="67" applyFont="1" applyFill="1" applyBorder="1" applyAlignment="1">
      <alignment horizontal="center" vertical="center"/>
      <protection/>
    </xf>
    <xf numFmtId="20" fontId="4" fillId="0" borderId="80" xfId="64" applyNumberFormat="1" applyFont="1" applyFill="1" applyBorder="1" applyAlignment="1">
      <alignment horizontal="center" vertical="center"/>
      <protection/>
    </xf>
    <xf numFmtId="20" fontId="4" fillId="0" borderId="81" xfId="64" applyNumberFormat="1" applyFont="1" applyFill="1" applyBorder="1" applyAlignment="1">
      <alignment horizontal="center" vertical="center"/>
      <protection/>
    </xf>
    <xf numFmtId="0" fontId="10" fillId="0" borderId="84" xfId="67" applyFont="1" applyFill="1" applyBorder="1" applyAlignment="1">
      <alignment horizontal="center" vertical="center"/>
      <protection/>
    </xf>
    <xf numFmtId="0" fontId="10" fillId="0" borderId="86" xfId="67" applyFont="1" applyFill="1" applyBorder="1" applyAlignment="1">
      <alignment horizontal="center" vertical="center"/>
      <protection/>
    </xf>
    <xf numFmtId="0" fontId="4" fillId="0" borderId="99" xfId="67" applyFont="1" applyFill="1" applyBorder="1" applyAlignment="1">
      <alignment horizontal="center" vertical="center"/>
      <protection/>
    </xf>
    <xf numFmtId="0" fontId="4" fillId="0" borderId="105" xfId="67" applyFont="1" applyFill="1" applyBorder="1" applyAlignment="1">
      <alignment horizontal="center" vertical="center"/>
      <protection/>
    </xf>
    <xf numFmtId="20" fontId="4" fillId="0" borderId="84" xfId="64" applyNumberFormat="1" applyFont="1" applyFill="1" applyBorder="1" applyAlignment="1">
      <alignment horizontal="center" vertical="center"/>
      <protection/>
    </xf>
    <xf numFmtId="20" fontId="4" fillId="0" borderId="85" xfId="64" applyNumberFormat="1" applyFont="1" applyFill="1" applyBorder="1" applyAlignment="1">
      <alignment horizontal="center" vertical="center"/>
      <protection/>
    </xf>
    <xf numFmtId="20" fontId="8" fillId="0" borderId="84" xfId="64" applyNumberFormat="1" applyFont="1" applyFill="1" applyBorder="1" applyAlignment="1">
      <alignment horizontal="center" vertical="center"/>
      <protection/>
    </xf>
    <xf numFmtId="20" fontId="8" fillId="0" borderId="85" xfId="64" applyNumberFormat="1" applyFont="1" applyFill="1" applyBorder="1" applyAlignment="1">
      <alignment horizontal="center" vertical="center"/>
      <protection/>
    </xf>
    <xf numFmtId="0" fontId="4" fillId="0" borderId="84" xfId="66" applyFont="1" applyFill="1" applyBorder="1" applyAlignment="1">
      <alignment horizontal="center" vertical="center"/>
      <protection/>
    </xf>
    <xf numFmtId="0" fontId="4" fillId="0" borderId="13" xfId="66" applyFont="1" applyFill="1" applyBorder="1" applyAlignment="1">
      <alignment horizontal="center" vertical="center"/>
      <protection/>
    </xf>
    <xf numFmtId="0" fontId="4" fillId="0" borderId="86" xfId="66" applyFont="1" applyFill="1" applyBorder="1" applyAlignment="1">
      <alignment horizontal="center" vertical="center"/>
      <protection/>
    </xf>
    <xf numFmtId="0" fontId="12" fillId="36" borderId="0" xfId="66" applyFont="1" applyFill="1" applyBorder="1" applyAlignment="1">
      <alignment horizontal="center" vertical="center"/>
      <protection/>
    </xf>
    <xf numFmtId="0" fontId="12" fillId="36" borderId="110" xfId="66" applyFont="1" applyFill="1" applyBorder="1" applyAlignment="1">
      <alignment horizontal="center" vertical="center"/>
      <protection/>
    </xf>
    <xf numFmtId="0" fontId="4" fillId="0" borderId="108" xfId="64" applyFont="1" applyFill="1" applyBorder="1" applyAlignment="1">
      <alignment horizontal="center" vertical="center" shrinkToFit="1"/>
      <protection/>
    </xf>
    <xf numFmtId="0" fontId="4" fillId="0" borderId="109" xfId="64" applyFont="1" applyFill="1" applyBorder="1" applyAlignment="1">
      <alignment horizontal="center" vertical="center" shrinkToFit="1"/>
      <protection/>
    </xf>
    <xf numFmtId="0" fontId="7" fillId="37" borderId="68" xfId="66" applyFont="1" applyFill="1" applyBorder="1" applyAlignment="1">
      <alignment horizontal="center" vertical="center"/>
      <protection/>
    </xf>
    <xf numFmtId="20" fontId="9" fillId="0" borderId="84" xfId="64" applyNumberFormat="1" applyFont="1" applyFill="1" applyBorder="1" applyAlignment="1">
      <alignment horizontal="center" vertical="center"/>
      <protection/>
    </xf>
    <xf numFmtId="20" fontId="9" fillId="0" borderId="85" xfId="64" applyNumberFormat="1" applyFont="1" applyFill="1" applyBorder="1" applyAlignment="1">
      <alignment horizontal="center" vertical="center"/>
      <protection/>
    </xf>
    <xf numFmtId="20" fontId="9" fillId="0" borderId="80" xfId="64" applyNumberFormat="1" applyFont="1" applyFill="1" applyBorder="1" applyAlignment="1">
      <alignment horizontal="center" vertical="center"/>
      <protection/>
    </xf>
    <xf numFmtId="20" fontId="9" fillId="0" borderId="81" xfId="64" applyNumberFormat="1" applyFont="1" applyFill="1" applyBorder="1" applyAlignment="1">
      <alignment horizontal="center" vertical="center"/>
      <protection/>
    </xf>
    <xf numFmtId="20" fontId="4" fillId="0" borderId="78" xfId="64" applyNumberFormat="1" applyFont="1" applyFill="1" applyBorder="1" applyAlignment="1">
      <alignment horizontal="center" vertical="center"/>
      <protection/>
    </xf>
    <xf numFmtId="20" fontId="4" fillId="0" borderId="79" xfId="64" applyNumberFormat="1" applyFont="1" applyFill="1" applyBorder="1" applyAlignment="1">
      <alignment horizontal="center" vertical="center"/>
      <protection/>
    </xf>
    <xf numFmtId="0" fontId="4" fillId="0" borderId="78" xfId="67" applyFont="1" applyFill="1" applyBorder="1" applyAlignment="1">
      <alignment horizontal="center" vertical="center"/>
      <protection/>
    </xf>
    <xf numFmtId="0" fontId="4" fillId="0" borderId="68" xfId="67" applyFont="1" applyFill="1" applyBorder="1" applyAlignment="1">
      <alignment horizontal="center" vertical="center"/>
      <protection/>
    </xf>
    <xf numFmtId="0" fontId="4" fillId="0" borderId="104" xfId="67" applyFont="1" applyFill="1" applyBorder="1" applyAlignment="1">
      <alignment horizontal="center" vertical="center"/>
      <protection/>
    </xf>
    <xf numFmtId="0" fontId="4" fillId="0" borderId="102" xfId="67" applyFont="1" applyFill="1" applyBorder="1" applyAlignment="1">
      <alignment horizontal="center" vertical="center"/>
      <protection/>
    </xf>
    <xf numFmtId="0" fontId="4" fillId="0" borderId="79" xfId="67" applyFont="1" applyFill="1" applyBorder="1" applyAlignment="1">
      <alignment horizontal="center" vertical="center"/>
      <protection/>
    </xf>
    <xf numFmtId="0" fontId="10" fillId="0" borderId="80" xfId="66" applyFont="1" applyFill="1" applyBorder="1" applyAlignment="1">
      <alignment horizontal="center" vertical="center"/>
      <protection/>
    </xf>
    <xf numFmtId="0" fontId="10" fillId="0" borderId="82" xfId="66" applyFont="1" applyFill="1" applyBorder="1" applyAlignment="1">
      <alignment horizontal="center" vertical="center"/>
      <protection/>
    </xf>
    <xf numFmtId="0" fontId="12" fillId="37" borderId="0" xfId="66" applyFont="1" applyFill="1" applyBorder="1" applyAlignment="1">
      <alignment horizontal="center" vertical="center"/>
      <protection/>
    </xf>
    <xf numFmtId="0" fontId="12" fillId="37" borderId="110" xfId="66" applyFont="1" applyFill="1" applyBorder="1" applyAlignment="1">
      <alignment horizontal="center" vertical="center"/>
      <protection/>
    </xf>
    <xf numFmtId="20" fontId="4" fillId="0" borderId="99" xfId="64" applyNumberFormat="1" applyFont="1" applyFill="1" applyBorder="1" applyAlignment="1">
      <alignment horizontal="center" vertical="center"/>
      <protection/>
    </xf>
    <xf numFmtId="20" fontId="4" fillId="0" borderId="100" xfId="64" applyNumberFormat="1" applyFont="1" applyFill="1" applyBorder="1" applyAlignment="1">
      <alignment horizontal="center" vertical="center"/>
      <protection/>
    </xf>
    <xf numFmtId="20" fontId="4" fillId="0" borderId="19" xfId="66" applyNumberFormat="1" applyFont="1" applyBorder="1" applyAlignment="1">
      <alignment horizontal="center" vertical="center"/>
      <protection/>
    </xf>
    <xf numFmtId="20" fontId="4" fillId="0" borderId="103" xfId="66" applyNumberFormat="1" applyFont="1" applyBorder="1" applyAlignment="1">
      <alignment horizontal="center" vertical="center"/>
      <protection/>
    </xf>
    <xf numFmtId="0" fontId="15" fillId="33" borderId="96" xfId="65" applyFont="1" applyFill="1" applyBorder="1" applyAlignment="1">
      <alignment horizontal="center" vertical="center"/>
      <protection/>
    </xf>
    <xf numFmtId="0" fontId="15" fillId="33" borderId="97" xfId="65" applyFont="1" applyFill="1" applyBorder="1" applyAlignment="1">
      <alignment horizontal="center" vertical="center"/>
      <protection/>
    </xf>
    <xf numFmtId="0" fontId="15" fillId="33" borderId="98" xfId="65" applyFont="1" applyFill="1" applyBorder="1" applyAlignment="1">
      <alignment horizontal="center" vertical="center"/>
      <protection/>
    </xf>
    <xf numFmtId="0" fontId="4" fillId="33" borderId="106" xfId="66" applyFont="1" applyFill="1" applyBorder="1" applyAlignment="1">
      <alignment horizontal="center" vertical="center"/>
      <protection/>
    </xf>
    <xf numFmtId="0" fontId="4" fillId="33" borderId="107" xfId="66" applyFont="1" applyFill="1" applyBorder="1" applyAlignment="1">
      <alignment horizontal="center" vertical="center"/>
      <protection/>
    </xf>
    <xf numFmtId="0" fontId="9" fillId="33" borderId="108" xfId="64" applyFont="1" applyFill="1" applyBorder="1" applyAlignment="1">
      <alignment horizontal="center" vertical="center" shrinkToFit="1"/>
      <protection/>
    </xf>
    <xf numFmtId="0" fontId="9" fillId="33" borderId="109" xfId="64" applyFont="1" applyFill="1" applyBorder="1" applyAlignment="1">
      <alignment horizontal="center" vertical="center" shrinkToFit="1"/>
      <protection/>
    </xf>
    <xf numFmtId="0" fontId="8" fillId="33" borderId="76" xfId="66" applyFont="1" applyFill="1" applyBorder="1" applyAlignment="1">
      <alignment horizontal="center" vertical="center"/>
      <protection/>
    </xf>
    <xf numFmtId="0" fontId="8" fillId="33" borderId="77" xfId="66" applyFont="1" applyFill="1" applyBorder="1" applyAlignment="1">
      <alignment horizontal="center" vertical="center"/>
      <protection/>
    </xf>
    <xf numFmtId="0" fontId="8" fillId="33" borderId="78" xfId="66" applyFont="1" applyFill="1" applyBorder="1" applyAlignment="1">
      <alignment horizontal="center" vertical="center"/>
      <protection/>
    </xf>
    <xf numFmtId="0" fontId="8" fillId="33" borderId="79" xfId="66" applyFont="1" applyFill="1" applyBorder="1" applyAlignment="1">
      <alignment horizontal="center" vertical="center"/>
      <protection/>
    </xf>
    <xf numFmtId="0" fontId="15" fillId="33" borderId="90" xfId="65" applyFont="1" applyFill="1" applyBorder="1" applyAlignment="1">
      <alignment horizontal="center" vertical="center"/>
      <protection/>
    </xf>
    <xf numFmtId="0" fontId="15" fillId="33" borderId="91" xfId="65" applyFont="1" applyFill="1" applyBorder="1" applyAlignment="1">
      <alignment horizontal="center" vertical="center"/>
      <protection/>
    </xf>
    <xf numFmtId="0" fontId="15" fillId="33" borderId="92" xfId="65" applyFont="1" applyFill="1" applyBorder="1" applyAlignment="1">
      <alignment horizontal="center" vertical="center"/>
      <protection/>
    </xf>
    <xf numFmtId="0" fontId="15" fillId="33" borderId="93" xfId="65" applyFont="1" applyFill="1" applyBorder="1" applyAlignment="1">
      <alignment horizontal="center" vertical="center"/>
      <protection/>
    </xf>
    <xf numFmtId="0" fontId="15" fillId="33" borderId="94" xfId="65" applyFont="1" applyFill="1" applyBorder="1" applyAlignment="1">
      <alignment horizontal="center" vertical="center"/>
      <protection/>
    </xf>
    <xf numFmtId="0" fontId="15" fillId="33" borderId="95" xfId="65" applyFont="1" applyFill="1" applyBorder="1" applyAlignment="1">
      <alignment horizontal="center" vertical="center"/>
      <protection/>
    </xf>
    <xf numFmtId="0" fontId="10" fillId="33" borderId="19" xfId="66" applyFont="1" applyFill="1" applyBorder="1" applyAlignment="1">
      <alignment horizontal="center" vertical="center" shrinkToFit="1"/>
      <protection/>
    </xf>
    <xf numFmtId="0" fontId="10" fillId="33" borderId="40" xfId="66" applyFont="1" applyFill="1" applyBorder="1" applyAlignment="1">
      <alignment horizontal="center" vertical="center" shrinkToFit="1"/>
      <protection/>
    </xf>
    <xf numFmtId="0" fontId="10" fillId="33" borderId="103" xfId="66" applyFont="1" applyFill="1" applyBorder="1" applyAlignment="1">
      <alignment horizontal="center" vertical="center" shrinkToFit="1"/>
      <protection/>
    </xf>
    <xf numFmtId="0" fontId="4" fillId="0" borderId="99" xfId="66" applyFont="1" applyFill="1" applyBorder="1" applyAlignment="1">
      <alignment horizontal="center" vertical="center"/>
      <protection/>
    </xf>
    <xf numFmtId="0" fontId="4" fillId="0" borderId="73" xfId="66" applyFont="1" applyFill="1" applyBorder="1" applyAlignment="1">
      <alignment horizontal="center" vertical="center"/>
      <protection/>
    </xf>
    <xf numFmtId="0" fontId="4" fillId="0" borderId="105" xfId="66" applyFont="1" applyFill="1" applyBorder="1" applyAlignment="1">
      <alignment horizontal="center" vertical="center"/>
      <protection/>
    </xf>
    <xf numFmtId="0" fontId="9" fillId="0" borderId="76" xfId="66" applyFont="1" applyFill="1" applyBorder="1" applyAlignment="1">
      <alignment horizontal="center" vertical="center" shrinkToFit="1"/>
      <protection/>
    </xf>
    <xf numFmtId="0" fontId="9" fillId="0" borderId="46" xfId="66" applyFont="1" applyFill="1" applyBorder="1" applyAlignment="1">
      <alignment horizontal="center" vertical="center" shrinkToFit="1"/>
      <protection/>
    </xf>
    <xf numFmtId="0" fontId="9" fillId="0" borderId="77" xfId="66" applyFont="1" applyFill="1" applyBorder="1" applyAlignment="1">
      <alignment horizontal="center" vertical="center" shrinkToFit="1"/>
      <protection/>
    </xf>
    <xf numFmtId="0" fontId="9" fillId="0" borderId="78" xfId="66" applyFont="1" applyFill="1" applyBorder="1" applyAlignment="1">
      <alignment horizontal="center" vertical="center" shrinkToFit="1"/>
      <protection/>
    </xf>
    <xf numFmtId="0" fontId="9" fillId="0" borderId="68" xfId="66" applyFont="1" applyFill="1" applyBorder="1" applyAlignment="1">
      <alignment horizontal="center" vertical="center" shrinkToFit="1"/>
      <protection/>
    </xf>
    <xf numFmtId="0" fontId="9" fillId="0" borderId="79" xfId="66" applyFont="1" applyFill="1" applyBorder="1" applyAlignment="1">
      <alignment horizontal="center" vertical="center" shrinkToFit="1"/>
      <protection/>
    </xf>
    <xf numFmtId="0" fontId="10" fillId="0" borderId="89" xfId="67" applyFont="1" applyFill="1" applyBorder="1" applyAlignment="1">
      <alignment horizontal="center" vertical="center"/>
      <protection/>
    </xf>
    <xf numFmtId="0" fontId="10" fillId="0" borderId="81" xfId="67" applyFont="1" applyFill="1" applyBorder="1" applyAlignment="1">
      <alignment horizontal="center" vertical="center"/>
      <protection/>
    </xf>
    <xf numFmtId="0" fontId="4" fillId="0" borderId="80" xfId="67" applyFont="1" applyFill="1" applyBorder="1" applyAlignment="1">
      <alignment horizontal="center" vertical="center" shrinkToFit="1"/>
      <protection/>
    </xf>
    <xf numFmtId="0" fontId="4" fillId="0" borderId="17" xfId="67" applyFont="1" applyFill="1" applyBorder="1" applyAlignment="1">
      <alignment horizontal="center" vertical="center" shrinkToFit="1"/>
      <protection/>
    </xf>
    <xf numFmtId="0" fontId="4" fillId="0" borderId="81" xfId="67" applyFont="1" applyFill="1" applyBorder="1" applyAlignment="1">
      <alignment horizontal="center" vertical="center" shrinkToFit="1"/>
      <protection/>
    </xf>
    <xf numFmtId="20" fontId="11" fillId="0" borderId="84" xfId="64" applyNumberFormat="1" applyFont="1" applyFill="1" applyBorder="1" applyAlignment="1">
      <alignment horizontal="center" vertical="center"/>
      <protection/>
    </xf>
    <xf numFmtId="20" fontId="11" fillId="0" borderId="85" xfId="64" applyNumberFormat="1" applyFont="1" applyFill="1" applyBorder="1" applyAlignment="1">
      <alignment horizontal="center" vertical="center"/>
      <protection/>
    </xf>
    <xf numFmtId="20" fontId="11" fillId="0" borderId="80" xfId="64" applyNumberFormat="1" applyFont="1" applyFill="1" applyBorder="1" applyAlignment="1">
      <alignment horizontal="center" vertical="center"/>
      <protection/>
    </xf>
    <xf numFmtId="20" fontId="11" fillId="0" borderId="81" xfId="64" applyNumberFormat="1" applyFont="1" applyFill="1" applyBorder="1" applyAlignment="1">
      <alignment horizontal="center" vertical="center"/>
      <protection/>
    </xf>
    <xf numFmtId="0" fontId="4" fillId="33" borderId="20" xfId="66" applyFont="1" applyFill="1" applyBorder="1" applyAlignment="1">
      <alignment horizontal="center" vertical="center"/>
      <protection/>
    </xf>
    <xf numFmtId="0" fontId="4" fillId="0" borderId="111" xfId="67" applyFont="1" applyFill="1" applyBorder="1" applyAlignment="1">
      <alignment horizontal="center" vertical="center"/>
      <protection/>
    </xf>
    <xf numFmtId="0" fontId="8" fillId="0" borderId="112" xfId="67" applyFont="1" applyFill="1" applyBorder="1">
      <alignment/>
      <protection/>
    </xf>
    <xf numFmtId="0" fontId="8" fillId="0" borderId="113" xfId="67" applyFont="1" applyFill="1" applyBorder="1">
      <alignment/>
      <protection/>
    </xf>
    <xf numFmtId="0" fontId="7" fillId="38" borderId="68" xfId="66" applyFont="1" applyFill="1" applyBorder="1" applyAlignment="1">
      <alignment horizontal="center" vertical="center"/>
      <protection/>
    </xf>
    <xf numFmtId="0" fontId="8" fillId="0" borderId="88" xfId="67" applyFont="1" applyFill="1" applyBorder="1">
      <alignment/>
      <protection/>
    </xf>
    <xf numFmtId="0" fontId="4" fillId="0" borderId="114" xfId="67" applyFont="1" applyFill="1" applyBorder="1" applyAlignment="1">
      <alignment horizontal="center" vertical="center"/>
      <protection/>
    </xf>
    <xf numFmtId="0" fontId="4" fillId="0" borderId="97" xfId="67" applyFont="1" applyFill="1" applyBorder="1" applyAlignment="1">
      <alignment horizontal="center" vertical="center"/>
      <protection/>
    </xf>
    <xf numFmtId="0" fontId="4" fillId="0" borderId="98" xfId="67" applyFont="1" applyFill="1" applyBorder="1" applyAlignment="1">
      <alignment horizontal="center" vertical="center"/>
      <protection/>
    </xf>
    <xf numFmtId="0" fontId="8" fillId="0" borderId="115" xfId="66" applyFont="1" applyFill="1" applyBorder="1" applyAlignment="1">
      <alignment horizontal="center" vertical="center"/>
      <protection/>
    </xf>
    <xf numFmtId="0" fontId="8" fillId="0" borderId="116" xfId="66" applyFont="1" applyFill="1" applyBorder="1" applyAlignment="1">
      <alignment horizontal="center" vertical="center"/>
      <protection/>
    </xf>
    <xf numFmtId="0" fontId="8" fillId="0" borderId="111" xfId="66" applyFont="1" applyFill="1" applyBorder="1" applyAlignment="1">
      <alignment horizontal="center" vertical="center"/>
      <protection/>
    </xf>
    <xf numFmtId="0" fontId="4" fillId="0" borderId="117" xfId="66" applyFont="1" applyBorder="1" applyAlignment="1">
      <alignment horizontal="center" vertical="center"/>
      <protection/>
    </xf>
    <xf numFmtId="0" fontId="4" fillId="0" borderId="116" xfId="66" applyFont="1" applyBorder="1" applyAlignment="1">
      <alignment horizontal="center" vertical="center"/>
      <protection/>
    </xf>
    <xf numFmtId="0" fontId="4" fillId="0" borderId="118" xfId="66" applyFont="1" applyBorder="1" applyAlignment="1">
      <alignment horizontal="center" vertical="center"/>
      <protection/>
    </xf>
    <xf numFmtId="0" fontId="4" fillId="34" borderId="82" xfId="67" applyFont="1" applyFill="1" applyBorder="1" applyAlignment="1">
      <alignment horizontal="center" vertical="center"/>
      <protection/>
    </xf>
    <xf numFmtId="0" fontId="8" fillId="34" borderId="83" xfId="67" applyFont="1" applyFill="1" applyBorder="1">
      <alignment/>
      <protection/>
    </xf>
    <xf numFmtId="0" fontId="8" fillId="34" borderId="16" xfId="67" applyFont="1" applyFill="1" applyBorder="1">
      <alignment/>
      <protection/>
    </xf>
    <xf numFmtId="0" fontId="8" fillId="34" borderId="80" xfId="66" applyFont="1" applyFill="1" applyBorder="1" applyAlignment="1">
      <alignment horizontal="center" vertical="center"/>
      <protection/>
    </xf>
    <xf numFmtId="0" fontId="8" fillId="34" borderId="17" xfId="66" applyFont="1" applyFill="1" applyBorder="1" applyAlignment="1">
      <alignment horizontal="center" vertical="center"/>
      <protection/>
    </xf>
    <xf numFmtId="0" fontId="8" fillId="34" borderId="82" xfId="66" applyFont="1" applyFill="1" applyBorder="1" applyAlignment="1">
      <alignment horizontal="center" vertical="center"/>
      <protection/>
    </xf>
    <xf numFmtId="0" fontId="8" fillId="34" borderId="89" xfId="66" applyFont="1" applyFill="1" applyBorder="1" applyAlignment="1">
      <alignment horizontal="center" vertical="center"/>
      <protection/>
    </xf>
    <xf numFmtId="0" fontId="8" fillId="34" borderId="81" xfId="66" applyFont="1" applyFill="1" applyBorder="1" applyAlignment="1">
      <alignment horizontal="center" vertical="center"/>
      <protection/>
    </xf>
    <xf numFmtId="0" fontId="9" fillId="34" borderId="76" xfId="67" applyFont="1" applyFill="1" applyBorder="1" applyAlignment="1">
      <alignment horizontal="center" vertical="center" shrinkToFit="1"/>
      <protection/>
    </xf>
    <xf numFmtId="0" fontId="9" fillId="34" borderId="46" xfId="67" applyFont="1" applyFill="1" applyBorder="1" applyAlignment="1">
      <alignment horizontal="center" vertical="center" shrinkToFit="1"/>
      <protection/>
    </xf>
    <xf numFmtId="0" fontId="9" fillId="34" borderId="77" xfId="67" applyFont="1" applyFill="1" applyBorder="1" applyAlignment="1">
      <alignment horizontal="center" vertical="center" shrinkToFit="1"/>
      <protection/>
    </xf>
    <xf numFmtId="0" fontId="9" fillId="34" borderId="78" xfId="67" applyFont="1" applyFill="1" applyBorder="1" applyAlignment="1">
      <alignment horizontal="center" vertical="center" shrinkToFit="1"/>
      <protection/>
    </xf>
    <xf numFmtId="0" fontId="9" fillId="34" borderId="68" xfId="67" applyFont="1" applyFill="1" applyBorder="1" applyAlignment="1">
      <alignment horizontal="center" vertical="center" shrinkToFit="1"/>
      <protection/>
    </xf>
    <xf numFmtId="0" fontId="9" fillId="34" borderId="79" xfId="67" applyFont="1" applyFill="1" applyBorder="1" applyAlignment="1">
      <alignment horizontal="center" vertical="center" shrinkToFit="1"/>
      <protection/>
    </xf>
    <xf numFmtId="0" fontId="12" fillId="38" borderId="0" xfId="66" applyFont="1" applyFill="1" applyBorder="1" applyAlignment="1">
      <alignment horizontal="center" vertical="center"/>
      <protection/>
    </xf>
    <xf numFmtId="0" fontId="12" fillId="38" borderId="110" xfId="66" applyFont="1" applyFill="1" applyBorder="1" applyAlignment="1">
      <alignment horizontal="center" vertical="center"/>
      <protection/>
    </xf>
    <xf numFmtId="0" fontId="4" fillId="0" borderId="46" xfId="66" applyFont="1" applyFill="1" applyBorder="1" applyAlignment="1">
      <alignment horizontal="left" vertical="center"/>
      <protection/>
    </xf>
    <xf numFmtId="0" fontId="0" fillId="39" borderId="29" xfId="63" applyFont="1" applyFill="1" applyBorder="1" applyAlignment="1">
      <alignment horizontal="center" vertical="center"/>
      <protection/>
    </xf>
    <xf numFmtId="0" fontId="0" fillId="39" borderId="0" xfId="63" applyFill="1" applyBorder="1" applyAlignment="1">
      <alignment horizontal="center" vertical="center"/>
      <protection/>
    </xf>
    <xf numFmtId="0" fontId="22" fillId="0" borderId="76" xfId="63" applyFont="1" applyBorder="1" applyAlignment="1">
      <alignment horizontal="center" vertical="center" shrinkToFit="1"/>
      <protection/>
    </xf>
    <xf numFmtId="0" fontId="22" fillId="0" borderId="77" xfId="63" applyFont="1" applyBorder="1" applyAlignment="1">
      <alignment horizontal="center" vertical="center" shrinkToFit="1"/>
      <protection/>
    </xf>
    <xf numFmtId="0" fontId="22" fillId="0" borderId="78" xfId="63" applyFont="1" applyBorder="1" applyAlignment="1">
      <alignment horizontal="center" vertical="center" shrinkToFit="1"/>
      <protection/>
    </xf>
    <xf numFmtId="0" fontId="22" fillId="0" borderId="79" xfId="63" applyFont="1" applyBorder="1" applyAlignment="1">
      <alignment horizontal="center" vertical="center" shrinkToFit="1"/>
      <protection/>
    </xf>
    <xf numFmtId="0" fontId="0" fillId="39" borderId="0" xfId="63" applyFont="1" applyFill="1" applyBorder="1" applyAlignment="1">
      <alignment horizontal="center" vertical="center"/>
      <protection/>
    </xf>
    <xf numFmtId="0" fontId="0" fillId="0" borderId="50" xfId="63" applyFont="1" applyBorder="1" applyAlignment="1">
      <alignment horizontal="center" vertical="center" shrinkToFit="1"/>
      <protection/>
    </xf>
    <xf numFmtId="0" fontId="0" fillId="0" borderId="68" xfId="63" applyBorder="1" applyAlignment="1">
      <alignment horizontal="center" vertical="center" shrinkToFit="1"/>
      <protection/>
    </xf>
    <xf numFmtId="0" fontId="0" fillId="39" borderId="0" xfId="63" applyFont="1" applyFill="1" applyBorder="1" applyAlignment="1">
      <alignment horizontal="center" vertical="center" shrinkToFit="1"/>
      <protection/>
    </xf>
    <xf numFmtId="0" fontId="0" fillId="39" borderId="0" xfId="63" applyFill="1" applyBorder="1" applyAlignment="1">
      <alignment horizontal="center" vertical="center" shrinkToFit="1"/>
      <protection/>
    </xf>
    <xf numFmtId="0" fontId="1" fillId="0" borderId="0" xfId="63" applyFont="1" applyBorder="1" applyAlignment="1">
      <alignment horizontal="center" vertical="center" shrinkToFit="1"/>
      <protection/>
    </xf>
    <xf numFmtId="56" fontId="0" fillId="39" borderId="0" xfId="63" applyNumberFormat="1" applyFont="1" applyFill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 shrinkToFit="1"/>
      <protection/>
    </xf>
    <xf numFmtId="0" fontId="0" fillId="0" borderId="0" xfId="63" applyBorder="1" applyAlignment="1">
      <alignment horizontal="center" vertical="center" shrinkToFit="1"/>
      <protection/>
    </xf>
    <xf numFmtId="0" fontId="4" fillId="0" borderId="0" xfId="66" applyFont="1" applyBorder="1" applyAlignment="1">
      <alignment horizontal="center" vertical="center"/>
      <protection/>
    </xf>
    <xf numFmtId="0" fontId="8" fillId="0" borderId="0" xfId="66" applyFont="1" applyBorder="1" applyAlignment="1">
      <alignment horizontal="center" vertical="center"/>
      <protection/>
    </xf>
    <xf numFmtId="0" fontId="0" fillId="0" borderId="68" xfId="63" applyFont="1" applyBorder="1" applyAlignment="1">
      <alignment horizontal="center" vertical="center" shrinkToFit="1"/>
      <protection/>
    </xf>
    <xf numFmtId="0" fontId="0" fillId="0" borderId="51" xfId="63" applyBorder="1" applyAlignment="1">
      <alignment horizontal="center" vertical="center" shrinkToFit="1"/>
      <protection/>
    </xf>
    <xf numFmtId="0" fontId="0" fillId="39" borderId="33" xfId="63" applyFill="1" applyBorder="1" applyAlignment="1">
      <alignment horizontal="center" vertical="center"/>
      <protection/>
    </xf>
    <xf numFmtId="0" fontId="17" fillId="40" borderId="0" xfId="63" applyFont="1" applyFill="1" applyAlignment="1">
      <alignment vertical="center" shrinkToFit="1"/>
      <protection/>
    </xf>
    <xf numFmtId="0" fontId="18" fillId="40" borderId="0" xfId="63" applyFont="1" applyFill="1" applyAlignment="1">
      <alignment vertical="center"/>
      <protection/>
    </xf>
    <xf numFmtId="0" fontId="25" fillId="41" borderId="0" xfId="63" applyFont="1" applyFill="1" applyAlignment="1">
      <alignment vertical="center" shrinkToFit="1"/>
      <protection/>
    </xf>
    <xf numFmtId="0" fontId="20" fillId="0" borderId="0" xfId="63" applyFont="1" applyAlignment="1">
      <alignment vertical="center"/>
      <protection/>
    </xf>
    <xf numFmtId="0" fontId="0" fillId="0" borderId="50" xfId="63" applyFont="1" applyBorder="1" applyAlignment="1">
      <alignment horizontal="center" vertical="center" shrinkToFit="1"/>
      <protection/>
    </xf>
    <xf numFmtId="0" fontId="1" fillId="39" borderId="119" xfId="63" applyFont="1" applyFill="1" applyBorder="1" applyAlignment="1">
      <alignment horizontal="center" vertical="center"/>
      <protection/>
    </xf>
    <xf numFmtId="0" fontId="1" fillId="39" borderId="46" xfId="63" applyFont="1" applyFill="1" applyBorder="1" applyAlignment="1">
      <alignment horizontal="center" vertical="center"/>
      <protection/>
    </xf>
    <xf numFmtId="0" fontId="1" fillId="39" borderId="120" xfId="63" applyFont="1" applyFill="1" applyBorder="1" applyAlignment="1">
      <alignment horizontal="center" vertical="center"/>
      <protection/>
    </xf>
    <xf numFmtId="0" fontId="8" fillId="0" borderId="46" xfId="66" applyFont="1" applyFill="1" applyBorder="1" applyAlignment="1">
      <alignment horizontal="center" vertical="center"/>
      <protection/>
    </xf>
    <xf numFmtId="0" fontId="8" fillId="0" borderId="121" xfId="66" applyFont="1" applyFill="1" applyBorder="1" applyAlignment="1">
      <alignment horizontal="center" vertical="center"/>
      <protection/>
    </xf>
    <xf numFmtId="0" fontId="8" fillId="0" borderId="68" xfId="66" applyFont="1" applyFill="1" applyBorder="1" applyAlignment="1">
      <alignment horizontal="center" vertical="center"/>
      <protection/>
    </xf>
    <xf numFmtId="0" fontId="8" fillId="0" borderId="104" xfId="66" applyFont="1" applyFill="1" applyBorder="1" applyAlignment="1">
      <alignment horizontal="center" vertical="center"/>
      <protection/>
    </xf>
    <xf numFmtId="0" fontId="8" fillId="0" borderId="122" xfId="66" applyFont="1" applyFill="1" applyBorder="1" applyAlignment="1">
      <alignment horizontal="center" vertical="center"/>
      <protection/>
    </xf>
    <xf numFmtId="0" fontId="8" fillId="0" borderId="102" xfId="66" applyFont="1" applyFill="1" applyBorder="1" applyAlignment="1">
      <alignment horizontal="center" vertical="center"/>
      <protection/>
    </xf>
    <xf numFmtId="0" fontId="4" fillId="0" borderId="76" xfId="66" applyFont="1" applyFill="1" applyBorder="1" applyAlignment="1">
      <alignment horizontal="center" vertical="center"/>
      <protection/>
    </xf>
    <xf numFmtId="0" fontId="4" fillId="0" borderId="46" xfId="66" applyFont="1" applyFill="1" applyBorder="1" applyAlignment="1">
      <alignment horizontal="center" vertical="center"/>
      <protection/>
    </xf>
    <xf numFmtId="0" fontId="4" fillId="0" borderId="77" xfId="66" applyFont="1" applyFill="1" applyBorder="1" applyAlignment="1">
      <alignment horizontal="center" vertical="center"/>
      <protection/>
    </xf>
    <xf numFmtId="0" fontId="4" fillId="0" borderId="78" xfId="66" applyFont="1" applyFill="1" applyBorder="1" applyAlignment="1">
      <alignment horizontal="center" vertical="center"/>
      <protection/>
    </xf>
    <xf numFmtId="0" fontId="4" fillId="0" borderId="68" xfId="66" applyFont="1" applyFill="1" applyBorder="1" applyAlignment="1">
      <alignment horizontal="center" vertical="center"/>
      <protection/>
    </xf>
    <xf numFmtId="0" fontId="4" fillId="0" borderId="79" xfId="66" applyFont="1" applyFill="1" applyBorder="1" applyAlignment="1">
      <alignment horizontal="center" vertical="center"/>
      <protection/>
    </xf>
    <xf numFmtId="0" fontId="4" fillId="0" borderId="61" xfId="66" applyFont="1" applyBorder="1" applyAlignment="1">
      <alignment horizontal="center" vertical="center"/>
      <protection/>
    </xf>
    <xf numFmtId="0" fontId="4" fillId="0" borderId="10" xfId="66" applyFont="1" applyBorder="1" applyAlignment="1">
      <alignment horizontal="center" vertical="center" shrinkToFit="1"/>
      <protection/>
    </xf>
    <xf numFmtId="0" fontId="4" fillId="0" borderId="61" xfId="66" applyFont="1" applyBorder="1" applyAlignment="1">
      <alignment horizontal="center" vertical="center" shrinkToFit="1"/>
      <protection/>
    </xf>
    <xf numFmtId="0" fontId="8" fillId="0" borderId="1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56" fontId="4" fillId="0" borderId="10" xfId="66" applyNumberFormat="1" applyFont="1" applyBorder="1" applyAlignment="1">
      <alignment horizontal="center" vertical="center"/>
      <protection/>
    </xf>
    <xf numFmtId="56" fontId="4" fillId="0" borderId="61" xfId="66" applyNumberFormat="1" applyFont="1" applyBorder="1" applyAlignment="1">
      <alignment horizontal="center" vertical="center"/>
      <protection/>
    </xf>
    <xf numFmtId="20" fontId="4" fillId="0" borderId="78" xfId="66" applyNumberFormat="1" applyFont="1" applyBorder="1" applyAlignment="1">
      <alignment horizontal="center" vertical="center"/>
      <protection/>
    </xf>
    <xf numFmtId="20" fontId="4" fillId="0" borderId="79" xfId="66" applyNumberFormat="1" applyFont="1" applyBorder="1" applyAlignment="1">
      <alignment horizontal="center" vertical="center"/>
      <protection/>
    </xf>
    <xf numFmtId="0" fontId="4" fillId="0" borderId="76" xfId="67" applyFont="1" applyFill="1" applyBorder="1" applyAlignment="1">
      <alignment horizontal="center" vertical="center"/>
      <protection/>
    </xf>
    <xf numFmtId="0" fontId="4" fillId="0" borderId="46" xfId="67" applyFont="1" applyFill="1" applyBorder="1" applyAlignment="1">
      <alignment horizontal="center" vertical="center"/>
      <protection/>
    </xf>
    <xf numFmtId="0" fontId="4" fillId="0" borderId="121" xfId="67" applyFont="1" applyFill="1" applyBorder="1" applyAlignment="1">
      <alignment horizontal="center" vertical="center"/>
      <protection/>
    </xf>
    <xf numFmtId="0" fontId="4" fillId="0" borderId="122" xfId="67" applyFont="1" applyFill="1" applyBorder="1" applyAlignment="1">
      <alignment horizontal="center" vertical="center"/>
      <protection/>
    </xf>
    <xf numFmtId="0" fontId="4" fillId="0" borderId="77" xfId="67" applyFont="1" applyFill="1" applyBorder="1" applyAlignment="1">
      <alignment horizontal="center" vertical="center"/>
      <protection/>
    </xf>
    <xf numFmtId="20" fontId="4" fillId="0" borderId="123" xfId="66" applyNumberFormat="1" applyFont="1" applyFill="1" applyBorder="1" applyAlignment="1">
      <alignment horizontal="center" vertical="center"/>
      <protection/>
    </xf>
    <xf numFmtId="20" fontId="4" fillId="0" borderId="124" xfId="66" applyNumberFormat="1" applyFont="1" applyFill="1" applyBorder="1" applyAlignment="1">
      <alignment horizontal="center" vertical="center"/>
      <protection/>
    </xf>
    <xf numFmtId="0" fontId="4" fillId="0" borderId="123" xfId="67" applyFont="1" applyFill="1" applyBorder="1" applyAlignment="1">
      <alignment horizontal="center" vertical="center"/>
      <protection/>
    </xf>
    <xf numFmtId="0" fontId="4" fillId="0" borderId="59" xfId="67" applyFont="1" applyFill="1" applyBorder="1" applyAlignment="1">
      <alignment horizontal="center" vertical="center"/>
      <protection/>
    </xf>
    <xf numFmtId="0" fontId="4" fillId="0" borderId="125" xfId="67" applyFont="1" applyFill="1" applyBorder="1" applyAlignment="1">
      <alignment horizontal="center" vertical="center"/>
      <protection/>
    </xf>
    <xf numFmtId="0" fontId="8" fillId="0" borderId="126" xfId="67" applyFont="1" applyFill="1" applyBorder="1">
      <alignment/>
      <protection/>
    </xf>
    <xf numFmtId="0" fontId="8" fillId="0" borderId="58" xfId="67" applyFont="1" applyFill="1" applyBorder="1">
      <alignment/>
      <protection/>
    </xf>
    <xf numFmtId="0" fontId="8" fillId="0" borderId="123" xfId="66" applyFont="1" applyFill="1" applyBorder="1" applyAlignment="1">
      <alignment horizontal="center" vertical="center"/>
      <protection/>
    </xf>
    <xf numFmtId="0" fontId="8" fillId="0" borderId="59" xfId="66" applyFont="1" applyFill="1" applyBorder="1" applyAlignment="1">
      <alignment horizontal="center" vertical="center"/>
      <protection/>
    </xf>
    <xf numFmtId="0" fontId="8" fillId="0" borderId="125" xfId="66" applyFont="1" applyFill="1" applyBorder="1" applyAlignment="1">
      <alignment horizontal="center" vertical="center"/>
      <protection/>
    </xf>
    <xf numFmtId="0" fontId="4" fillId="0" borderId="127" xfId="67" applyFont="1" applyFill="1" applyBorder="1" applyAlignment="1">
      <alignment horizontal="center" vertical="center"/>
      <protection/>
    </xf>
    <xf numFmtId="0" fontId="4" fillId="0" borderId="40" xfId="67" applyFont="1" applyFill="1" applyBorder="1" applyAlignment="1">
      <alignment horizontal="center" vertical="center"/>
      <protection/>
    </xf>
    <xf numFmtId="0" fontId="4" fillId="0" borderId="103" xfId="67" applyFont="1" applyFill="1" applyBorder="1" applyAlignment="1">
      <alignment horizontal="center" vertical="center"/>
      <protection/>
    </xf>
    <xf numFmtId="0" fontId="4" fillId="0" borderId="19" xfId="67" applyFont="1" applyFill="1" applyBorder="1" applyAlignment="1">
      <alignment horizontal="center" vertical="center"/>
      <protection/>
    </xf>
    <xf numFmtId="0" fontId="4" fillId="0" borderId="128" xfId="67" applyFont="1" applyFill="1" applyBorder="1" applyAlignment="1">
      <alignment horizontal="center" vertical="center"/>
      <protection/>
    </xf>
    <xf numFmtId="0" fontId="4" fillId="0" borderId="129" xfId="67" applyFont="1" applyFill="1" applyBorder="1" applyAlignment="1">
      <alignment horizontal="center" vertical="center"/>
      <protection/>
    </xf>
    <xf numFmtId="0" fontId="8" fillId="0" borderId="130" xfId="67" applyFont="1" applyFill="1" applyBorder="1">
      <alignment/>
      <protection/>
    </xf>
    <xf numFmtId="0" fontId="8" fillId="0" borderId="63" xfId="67" applyFont="1" applyFill="1" applyBorder="1">
      <alignment/>
      <protection/>
    </xf>
    <xf numFmtId="20" fontId="4" fillId="0" borderId="19" xfId="66" applyNumberFormat="1" applyFont="1" applyFill="1" applyBorder="1" applyAlignment="1">
      <alignment horizontal="center" vertical="center"/>
      <protection/>
    </xf>
    <xf numFmtId="20" fontId="4" fillId="0" borderId="103" xfId="66" applyNumberFormat="1" applyFont="1" applyFill="1" applyBorder="1" applyAlignment="1">
      <alignment horizontal="center" vertical="center"/>
      <protection/>
    </xf>
    <xf numFmtId="0" fontId="4" fillId="0" borderId="131" xfId="67" applyFont="1" applyFill="1" applyBorder="1" applyAlignment="1">
      <alignment horizontal="center" vertical="center"/>
      <protection/>
    </xf>
    <xf numFmtId="0" fontId="8" fillId="0" borderId="131" xfId="67" applyFont="1" applyFill="1" applyBorder="1">
      <alignment/>
      <protection/>
    </xf>
    <xf numFmtId="0" fontId="8" fillId="0" borderId="39" xfId="67" applyFont="1" applyFill="1" applyBorder="1">
      <alignment/>
      <protection/>
    </xf>
    <xf numFmtId="0" fontId="8" fillId="0" borderId="19" xfId="66" applyFont="1" applyFill="1" applyBorder="1" applyAlignment="1">
      <alignment horizontal="center" vertical="center"/>
      <protection/>
    </xf>
    <xf numFmtId="0" fontId="8" fillId="0" borderId="40" xfId="66" applyFont="1" applyFill="1" applyBorder="1" applyAlignment="1">
      <alignment horizontal="center" vertical="center"/>
      <protection/>
    </xf>
    <xf numFmtId="0" fontId="8" fillId="0" borderId="128" xfId="66" applyFont="1" applyFill="1" applyBorder="1" applyAlignment="1">
      <alignment horizontal="center" vertical="center"/>
      <protection/>
    </xf>
    <xf numFmtId="0" fontId="4" fillId="0" borderId="20" xfId="66" applyFont="1" applyFill="1" applyBorder="1" applyAlignment="1">
      <alignment horizontal="center" vertical="center"/>
      <protection/>
    </xf>
    <xf numFmtId="0" fontId="4" fillId="0" borderId="42" xfId="66" applyFont="1" applyFill="1" applyBorder="1" applyAlignment="1">
      <alignment horizontal="center" vertical="center"/>
      <protection/>
    </xf>
    <xf numFmtId="0" fontId="8" fillId="0" borderId="132" xfId="66" applyFont="1" applyFill="1" applyBorder="1" applyAlignment="1">
      <alignment horizontal="center" vertical="center"/>
      <protection/>
    </xf>
    <xf numFmtId="0" fontId="8" fillId="0" borderId="124" xfId="66" applyFont="1" applyFill="1" applyBorder="1" applyAlignment="1">
      <alignment horizontal="center" vertical="center"/>
      <protection/>
    </xf>
    <xf numFmtId="0" fontId="4" fillId="0" borderId="57" xfId="66" applyFont="1" applyFill="1" applyBorder="1" applyAlignment="1">
      <alignment horizontal="center" vertical="center"/>
      <protection/>
    </xf>
    <xf numFmtId="0" fontId="8" fillId="0" borderId="127" xfId="66" applyFont="1" applyFill="1" applyBorder="1" applyAlignment="1">
      <alignment horizontal="center" vertical="center"/>
      <protection/>
    </xf>
    <xf numFmtId="0" fontId="8" fillId="0" borderId="103" xfId="66" applyFont="1" applyFill="1" applyBorder="1" applyAlignment="1">
      <alignment horizontal="center" vertical="center"/>
      <protection/>
    </xf>
    <xf numFmtId="0" fontId="8" fillId="0" borderId="24" xfId="66" applyFont="1" applyFill="1" applyBorder="1" applyAlignment="1">
      <alignment horizontal="center" vertical="center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8" fillId="0" borderId="133" xfId="66" applyFont="1" applyFill="1" applyBorder="1" applyAlignment="1">
      <alignment horizontal="center" vertical="center"/>
      <protection/>
    </xf>
    <xf numFmtId="0" fontId="8" fillId="0" borderId="134" xfId="66" applyFont="1" applyFill="1" applyBorder="1" applyAlignment="1">
      <alignment horizontal="center" vertical="center"/>
      <protection/>
    </xf>
    <xf numFmtId="0" fontId="8" fillId="0" borderId="64" xfId="66" applyFont="1" applyFill="1" applyBorder="1" applyAlignment="1">
      <alignment horizontal="center" vertical="center"/>
      <protection/>
    </xf>
    <xf numFmtId="0" fontId="8" fillId="0" borderId="135" xfId="66" applyFont="1" applyFill="1" applyBorder="1" applyAlignment="1">
      <alignment horizontal="center" vertical="center"/>
      <protection/>
    </xf>
    <xf numFmtId="0" fontId="8" fillId="0" borderId="136" xfId="66" applyFont="1" applyFill="1" applyBorder="1" applyAlignment="1">
      <alignment horizontal="center" vertical="center"/>
      <protection/>
    </xf>
    <xf numFmtId="0" fontId="8" fillId="0" borderId="129" xfId="66" applyFont="1" applyFill="1" applyBorder="1" applyAlignment="1">
      <alignment horizontal="center" vertical="center"/>
      <protection/>
    </xf>
    <xf numFmtId="0" fontId="2" fillId="0" borderId="0" xfId="66" applyFont="1" applyBorder="1" applyAlignment="1">
      <alignment horizontal="center" vertical="center"/>
      <protection/>
    </xf>
    <xf numFmtId="0" fontId="5" fillId="0" borderId="0" xfId="66" applyFont="1" applyBorder="1" applyAlignment="1">
      <alignment horizontal="center" vertical="center"/>
      <protection/>
    </xf>
    <xf numFmtId="0" fontId="4" fillId="0" borderId="19" xfId="66" applyFont="1" applyFill="1" applyBorder="1" applyAlignment="1">
      <alignment horizontal="center" vertical="center"/>
      <protection/>
    </xf>
    <xf numFmtId="0" fontId="4" fillId="0" borderId="40" xfId="66" applyFont="1" applyFill="1" applyBorder="1" applyAlignment="1">
      <alignment horizontal="center" vertical="center"/>
      <protection/>
    </xf>
    <xf numFmtId="0" fontId="4" fillId="0" borderId="103" xfId="66" applyFont="1" applyFill="1" applyBorder="1" applyAlignment="1">
      <alignment horizontal="center" vertical="center"/>
      <protection/>
    </xf>
    <xf numFmtId="0" fontId="8" fillId="0" borderId="137" xfId="66" applyFont="1" applyFill="1" applyBorder="1" applyAlignment="1">
      <alignment horizontal="center" vertical="center"/>
      <protection/>
    </xf>
    <xf numFmtId="0" fontId="8" fillId="0" borderId="54" xfId="66" applyFont="1" applyFill="1" applyBorder="1" applyAlignment="1">
      <alignment horizontal="center" vertical="center"/>
      <protection/>
    </xf>
    <xf numFmtId="0" fontId="8" fillId="0" borderId="138" xfId="66" applyFont="1" applyFill="1" applyBorder="1" applyAlignment="1">
      <alignment horizontal="center" vertical="center"/>
      <protection/>
    </xf>
    <xf numFmtId="20" fontId="4" fillId="0" borderId="123" xfId="66" applyNumberFormat="1" applyFont="1" applyBorder="1" applyAlignment="1">
      <alignment horizontal="center" vertical="center"/>
      <protection/>
    </xf>
    <xf numFmtId="20" fontId="4" fillId="0" borderId="124" xfId="66" applyNumberFormat="1" applyFont="1" applyBorder="1" applyAlignment="1">
      <alignment horizontal="center" vertical="center"/>
      <protection/>
    </xf>
    <xf numFmtId="20" fontId="4" fillId="0" borderId="24" xfId="66" applyNumberFormat="1" applyFont="1" applyFill="1" applyBorder="1" applyAlignment="1">
      <alignment horizontal="center" vertical="center"/>
      <protection/>
    </xf>
    <xf numFmtId="20" fontId="4" fillId="0" borderId="110" xfId="66" applyNumberFormat="1" applyFont="1" applyFill="1" applyBorder="1" applyAlignment="1">
      <alignment horizontal="center" vertical="center"/>
      <protection/>
    </xf>
    <xf numFmtId="0" fontId="4" fillId="0" borderId="24" xfId="67" applyFont="1" applyFill="1" applyBorder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/>
      <protection/>
    </xf>
    <xf numFmtId="0" fontId="8" fillId="0" borderId="139" xfId="66" applyFont="1" applyFill="1" applyBorder="1" applyAlignment="1">
      <alignment horizontal="center" vertical="center"/>
      <protection/>
    </xf>
    <xf numFmtId="0" fontId="8" fillId="0" borderId="110" xfId="66" applyFont="1" applyFill="1" applyBorder="1" applyAlignment="1">
      <alignment horizontal="center" vertical="center"/>
      <protection/>
    </xf>
    <xf numFmtId="20" fontId="4" fillId="0" borderId="134" xfId="66" applyNumberFormat="1" applyFont="1" applyBorder="1" applyAlignment="1">
      <alignment horizontal="center" vertical="center"/>
      <protection/>
    </xf>
    <xf numFmtId="20" fontId="4" fillId="0" borderId="135" xfId="66" applyNumberFormat="1" applyFont="1" applyBorder="1" applyAlignment="1">
      <alignment horizontal="center" vertical="center"/>
      <protection/>
    </xf>
    <xf numFmtId="0" fontId="4" fillId="0" borderId="134" xfId="67" applyFont="1" applyFill="1" applyBorder="1" applyAlignment="1">
      <alignment horizontal="center" vertical="center"/>
      <protection/>
    </xf>
    <xf numFmtId="0" fontId="4" fillId="0" borderId="64" xfId="67" applyFont="1" applyFill="1" applyBorder="1" applyAlignment="1">
      <alignment horizontal="center" vertical="center"/>
      <protection/>
    </xf>
    <xf numFmtId="0" fontId="4" fillId="0" borderId="133" xfId="67" applyFont="1" applyFill="1" applyBorder="1" applyAlignment="1">
      <alignment horizontal="center" vertical="center"/>
      <protection/>
    </xf>
    <xf numFmtId="0" fontId="8" fillId="0" borderId="140" xfId="67" applyFont="1" applyFill="1" applyBorder="1">
      <alignment/>
      <protection/>
    </xf>
    <xf numFmtId="0" fontId="8" fillId="0" borderId="43" xfId="67" applyFont="1" applyFill="1" applyBorder="1">
      <alignment/>
      <protection/>
    </xf>
    <xf numFmtId="0" fontId="4" fillId="0" borderId="137" xfId="67" applyFont="1" applyFill="1" applyBorder="1" applyAlignment="1">
      <alignment horizontal="center" vertical="center"/>
      <protection/>
    </xf>
    <xf numFmtId="0" fontId="4" fillId="0" borderId="54" xfId="67" applyFont="1" applyFill="1" applyBorder="1" applyAlignment="1">
      <alignment horizontal="center" vertical="center"/>
      <protection/>
    </xf>
    <xf numFmtId="0" fontId="4" fillId="0" borderId="141" xfId="67" applyFont="1" applyFill="1" applyBorder="1" applyAlignment="1">
      <alignment horizontal="center" vertical="center"/>
      <protection/>
    </xf>
    <xf numFmtId="0" fontId="4" fillId="0" borderId="132" xfId="67" applyFont="1" applyFill="1" applyBorder="1" applyAlignment="1">
      <alignment horizontal="center" vertical="center"/>
      <protection/>
    </xf>
    <xf numFmtId="0" fontId="4" fillId="0" borderId="124" xfId="67" applyFont="1" applyFill="1" applyBorder="1" applyAlignment="1">
      <alignment horizontal="center" vertical="center"/>
      <protection/>
    </xf>
    <xf numFmtId="0" fontId="8" fillId="0" borderId="141" xfId="66" applyFont="1" applyFill="1" applyBorder="1" applyAlignment="1">
      <alignment horizontal="center" vertical="center"/>
      <protection/>
    </xf>
    <xf numFmtId="0" fontId="4" fillId="0" borderId="142" xfId="67" applyFont="1" applyFill="1" applyBorder="1" applyAlignment="1">
      <alignment horizontal="center" vertical="center"/>
      <protection/>
    </xf>
    <xf numFmtId="0" fontId="4" fillId="0" borderId="138" xfId="67" applyFont="1" applyFill="1" applyBorder="1" applyAlignment="1">
      <alignment horizontal="center" vertical="center"/>
      <protection/>
    </xf>
    <xf numFmtId="0" fontId="8" fillId="0" borderId="142" xfId="66" applyFont="1" applyFill="1" applyBorder="1" applyAlignment="1">
      <alignment horizontal="center" vertical="center"/>
      <protection/>
    </xf>
    <xf numFmtId="0" fontId="8" fillId="0" borderId="143" xfId="67" applyFont="1" applyFill="1" applyBorder="1">
      <alignment/>
      <protection/>
    </xf>
    <xf numFmtId="0" fontId="8" fillId="0" borderId="53" xfId="67" applyFont="1" applyFill="1" applyBorder="1">
      <alignment/>
      <protection/>
    </xf>
    <xf numFmtId="0" fontId="4" fillId="0" borderId="123" xfId="66" applyFont="1" applyBorder="1" applyAlignment="1">
      <alignment horizontal="center" vertical="center"/>
      <protection/>
    </xf>
    <xf numFmtId="0" fontId="4" fillId="0" borderId="59" xfId="66" applyFont="1" applyBorder="1" applyAlignment="1">
      <alignment horizontal="center" vertical="center"/>
      <protection/>
    </xf>
    <xf numFmtId="0" fontId="4" fillId="0" borderId="124" xfId="66" applyFont="1" applyBorder="1" applyAlignment="1">
      <alignment horizontal="center" vertical="center"/>
      <protection/>
    </xf>
    <xf numFmtId="0" fontId="8" fillId="0" borderId="144" xfId="67" applyFont="1" applyFill="1" applyBorder="1">
      <alignment/>
      <protection/>
    </xf>
    <xf numFmtId="0" fontId="8" fillId="0" borderId="69" xfId="67" applyFont="1" applyFill="1" applyBorder="1">
      <alignment/>
      <protection/>
    </xf>
    <xf numFmtId="0" fontId="8" fillId="0" borderId="145" xfId="67" applyFont="1" applyFill="1" applyBorder="1">
      <alignment/>
      <protection/>
    </xf>
    <xf numFmtId="0" fontId="8" fillId="0" borderId="45" xfId="67" applyFont="1" applyFill="1" applyBorder="1">
      <alignment/>
      <protection/>
    </xf>
    <xf numFmtId="0" fontId="8" fillId="0" borderId="62" xfId="66" applyFont="1" applyFill="1" applyBorder="1" applyAlignment="1">
      <alignment horizontal="center" vertical="center"/>
      <protection/>
    </xf>
    <xf numFmtId="0" fontId="4" fillId="0" borderId="57" xfId="66" applyFont="1" applyBorder="1" applyAlignment="1">
      <alignment horizontal="center" vertical="center"/>
      <protection/>
    </xf>
    <xf numFmtId="0" fontId="4" fillId="0" borderId="103" xfId="66" applyNumberFormat="1" applyFont="1" applyBorder="1" applyAlignment="1">
      <alignment horizontal="center" vertical="center"/>
      <protection/>
    </xf>
    <xf numFmtId="0" fontId="4" fillId="0" borderId="78" xfId="66" applyFont="1" applyBorder="1" applyAlignment="1">
      <alignment horizontal="center" vertical="center"/>
      <protection/>
    </xf>
    <xf numFmtId="0" fontId="4" fillId="0" borderId="68" xfId="66" applyFont="1" applyBorder="1" applyAlignment="1">
      <alignment horizontal="center" vertical="center"/>
      <protection/>
    </xf>
    <xf numFmtId="0" fontId="4" fillId="0" borderId="79" xfId="66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_09 クラブユース U15宮城日程．結果 0429" xfId="64"/>
    <cellStyle name="標準_８チ‐ムリ‐グ表(原本）" xfId="65"/>
    <cellStyle name="標準_Cグループ日程(1)" xfId="66"/>
    <cellStyle name="標準_Sheet1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36</xdr:row>
      <xdr:rowOff>95250</xdr:rowOff>
    </xdr:from>
    <xdr:to>
      <xdr:col>3</xdr:col>
      <xdr:colOff>209550</xdr:colOff>
      <xdr:row>37</xdr:row>
      <xdr:rowOff>152400</xdr:rowOff>
    </xdr:to>
    <xdr:sp>
      <xdr:nvSpPr>
        <xdr:cNvPr id="1" name="Rectangle 13"/>
        <xdr:cNvSpPr>
          <a:spLocks/>
        </xdr:cNvSpPr>
      </xdr:nvSpPr>
      <xdr:spPr>
        <a:xfrm>
          <a:off x="990600" y="5924550"/>
          <a:ext cx="390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6</xdr:col>
      <xdr:colOff>238125</xdr:colOff>
      <xdr:row>36</xdr:row>
      <xdr:rowOff>85725</xdr:rowOff>
    </xdr:from>
    <xdr:to>
      <xdr:col>7</xdr:col>
      <xdr:colOff>219075</xdr:colOff>
      <xdr:row>37</xdr:row>
      <xdr:rowOff>123825</xdr:rowOff>
    </xdr:to>
    <xdr:sp>
      <xdr:nvSpPr>
        <xdr:cNvPr id="2" name="Rectangle 14"/>
        <xdr:cNvSpPr>
          <a:spLocks/>
        </xdr:cNvSpPr>
      </xdr:nvSpPr>
      <xdr:spPr>
        <a:xfrm>
          <a:off x="2581275" y="5915025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10</xdr:col>
      <xdr:colOff>247650</xdr:colOff>
      <xdr:row>36</xdr:row>
      <xdr:rowOff>85725</xdr:rowOff>
    </xdr:from>
    <xdr:to>
      <xdr:col>11</xdr:col>
      <xdr:colOff>285750</xdr:colOff>
      <xdr:row>37</xdr:row>
      <xdr:rowOff>152400</xdr:rowOff>
    </xdr:to>
    <xdr:sp>
      <xdr:nvSpPr>
        <xdr:cNvPr id="3" name="Rectangle 15"/>
        <xdr:cNvSpPr>
          <a:spLocks/>
        </xdr:cNvSpPr>
      </xdr:nvSpPr>
      <xdr:spPr>
        <a:xfrm>
          <a:off x="4152900" y="5915025"/>
          <a:ext cx="428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14</xdr:col>
      <xdr:colOff>219075</xdr:colOff>
      <xdr:row>36</xdr:row>
      <xdr:rowOff>76200</xdr:rowOff>
    </xdr:from>
    <xdr:to>
      <xdr:col>15</xdr:col>
      <xdr:colOff>200025</xdr:colOff>
      <xdr:row>37</xdr:row>
      <xdr:rowOff>142875</xdr:rowOff>
    </xdr:to>
    <xdr:sp>
      <xdr:nvSpPr>
        <xdr:cNvPr id="4" name="Rectangle 16"/>
        <xdr:cNvSpPr>
          <a:spLocks/>
        </xdr:cNvSpPr>
      </xdr:nvSpPr>
      <xdr:spPr>
        <a:xfrm>
          <a:off x="5686425" y="5905500"/>
          <a:ext cx="371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4</xdr:col>
      <xdr:colOff>190500</xdr:colOff>
      <xdr:row>31</xdr:row>
      <xdr:rowOff>114300</xdr:rowOff>
    </xdr:from>
    <xdr:to>
      <xdr:col>5</xdr:col>
      <xdr:colOff>190500</xdr:colOff>
      <xdr:row>33</xdr:row>
      <xdr:rowOff>9525</xdr:rowOff>
    </xdr:to>
    <xdr:sp>
      <xdr:nvSpPr>
        <xdr:cNvPr id="5" name="Rectangle 17"/>
        <xdr:cNvSpPr>
          <a:spLocks/>
        </xdr:cNvSpPr>
      </xdr:nvSpPr>
      <xdr:spPr>
        <a:xfrm>
          <a:off x="1752600" y="5133975"/>
          <a:ext cx="390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200025</xdr:colOff>
      <xdr:row>31</xdr:row>
      <xdr:rowOff>104775</xdr:rowOff>
    </xdr:from>
    <xdr:to>
      <xdr:col>13</xdr:col>
      <xdr:colOff>180975</xdr:colOff>
      <xdr:row>32</xdr:row>
      <xdr:rowOff>142875</xdr:rowOff>
    </xdr:to>
    <xdr:sp>
      <xdr:nvSpPr>
        <xdr:cNvPr id="6" name="Rectangle 18"/>
        <xdr:cNvSpPr>
          <a:spLocks/>
        </xdr:cNvSpPr>
      </xdr:nvSpPr>
      <xdr:spPr>
        <a:xfrm>
          <a:off x="4886325" y="5124450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180975</xdr:colOff>
      <xdr:row>45</xdr:row>
      <xdr:rowOff>38100</xdr:rowOff>
    </xdr:from>
    <xdr:to>
      <xdr:col>9</xdr:col>
      <xdr:colOff>190500</xdr:colOff>
      <xdr:row>46</xdr:row>
      <xdr:rowOff>123825</xdr:rowOff>
    </xdr:to>
    <xdr:sp>
      <xdr:nvSpPr>
        <xdr:cNvPr id="7" name="Rectangle 5"/>
        <xdr:cNvSpPr>
          <a:spLocks/>
        </xdr:cNvSpPr>
      </xdr:nvSpPr>
      <xdr:spPr>
        <a:xfrm>
          <a:off x="3305175" y="7324725"/>
          <a:ext cx="400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200025</xdr:colOff>
      <xdr:row>47</xdr:row>
      <xdr:rowOff>152400</xdr:rowOff>
    </xdr:from>
    <xdr:to>
      <xdr:col>9</xdr:col>
      <xdr:colOff>190500</xdr:colOff>
      <xdr:row>49</xdr:row>
      <xdr:rowOff>57150</xdr:rowOff>
    </xdr:to>
    <xdr:sp>
      <xdr:nvSpPr>
        <xdr:cNvPr id="8" name="Rectangle 22"/>
        <xdr:cNvSpPr>
          <a:spLocks/>
        </xdr:cNvSpPr>
      </xdr:nvSpPr>
      <xdr:spPr>
        <a:xfrm>
          <a:off x="3324225" y="7762875"/>
          <a:ext cx="381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209550</xdr:colOff>
      <xdr:row>29</xdr:row>
      <xdr:rowOff>114300</xdr:rowOff>
    </xdr:from>
    <xdr:to>
      <xdr:col>9</xdr:col>
      <xdr:colOff>190500</xdr:colOff>
      <xdr:row>31</xdr:row>
      <xdr:rowOff>9525</xdr:rowOff>
    </xdr:to>
    <xdr:sp>
      <xdr:nvSpPr>
        <xdr:cNvPr id="9" name="Rectangle 23"/>
        <xdr:cNvSpPr>
          <a:spLocks/>
        </xdr:cNvSpPr>
      </xdr:nvSpPr>
      <xdr:spPr>
        <a:xfrm>
          <a:off x="3333750" y="481012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190500</xdr:colOff>
      <xdr:row>26</xdr:row>
      <xdr:rowOff>142875</xdr:rowOff>
    </xdr:from>
    <xdr:to>
      <xdr:col>9</xdr:col>
      <xdr:colOff>219075</xdr:colOff>
      <xdr:row>28</xdr:row>
      <xdr:rowOff>28575</xdr:rowOff>
    </xdr:to>
    <xdr:sp>
      <xdr:nvSpPr>
        <xdr:cNvPr id="10" name="Rectangle 24"/>
        <xdr:cNvSpPr>
          <a:spLocks/>
        </xdr:cNvSpPr>
      </xdr:nvSpPr>
      <xdr:spPr>
        <a:xfrm>
          <a:off x="3314700" y="4352925"/>
          <a:ext cx="419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2</xdr:col>
      <xdr:colOff>228600</xdr:colOff>
      <xdr:row>12</xdr:row>
      <xdr:rowOff>95250</xdr:rowOff>
    </xdr:from>
    <xdr:to>
      <xdr:col>3</xdr:col>
      <xdr:colOff>171450</xdr:colOff>
      <xdr:row>14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1009650" y="2038350"/>
          <a:ext cx="333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【１】</a:t>
          </a:r>
        </a:p>
      </xdr:txBody>
    </xdr:sp>
    <xdr:clientData/>
  </xdr:twoCellAnchor>
  <xdr:twoCellAnchor>
    <xdr:from>
      <xdr:col>6</xdr:col>
      <xdr:colOff>228600</xdr:colOff>
      <xdr:row>12</xdr:row>
      <xdr:rowOff>76200</xdr:rowOff>
    </xdr:from>
    <xdr:to>
      <xdr:col>7</xdr:col>
      <xdr:colOff>209550</xdr:colOff>
      <xdr:row>13</xdr:row>
      <xdr:rowOff>152400</xdr:rowOff>
    </xdr:to>
    <xdr:sp>
      <xdr:nvSpPr>
        <xdr:cNvPr id="12" name="Rectangle 14"/>
        <xdr:cNvSpPr>
          <a:spLocks/>
        </xdr:cNvSpPr>
      </xdr:nvSpPr>
      <xdr:spPr>
        <a:xfrm>
          <a:off x="2571750" y="2019300"/>
          <a:ext cx="371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【２】</a:t>
          </a:r>
        </a:p>
      </xdr:txBody>
    </xdr:sp>
    <xdr:clientData/>
  </xdr:twoCellAnchor>
  <xdr:twoCellAnchor>
    <xdr:from>
      <xdr:col>10</xdr:col>
      <xdr:colOff>228600</xdr:colOff>
      <xdr:row>12</xdr:row>
      <xdr:rowOff>85725</xdr:rowOff>
    </xdr:from>
    <xdr:to>
      <xdr:col>11</xdr:col>
      <xdr:colOff>190500</xdr:colOff>
      <xdr:row>13</xdr:row>
      <xdr:rowOff>152400</xdr:rowOff>
    </xdr:to>
    <xdr:sp>
      <xdr:nvSpPr>
        <xdr:cNvPr id="13" name="Rectangle 15"/>
        <xdr:cNvSpPr>
          <a:spLocks/>
        </xdr:cNvSpPr>
      </xdr:nvSpPr>
      <xdr:spPr>
        <a:xfrm>
          <a:off x="4133850" y="2028825"/>
          <a:ext cx="352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【３】</a:t>
          </a:r>
        </a:p>
      </xdr:txBody>
    </xdr:sp>
    <xdr:clientData/>
  </xdr:twoCellAnchor>
  <xdr:twoCellAnchor>
    <xdr:from>
      <xdr:col>14</xdr:col>
      <xdr:colOff>219075</xdr:colOff>
      <xdr:row>12</xdr:row>
      <xdr:rowOff>85725</xdr:rowOff>
    </xdr:from>
    <xdr:to>
      <xdr:col>15</xdr:col>
      <xdr:colOff>180975</xdr:colOff>
      <xdr:row>13</xdr:row>
      <xdr:rowOff>152400</xdr:rowOff>
    </xdr:to>
    <xdr:sp>
      <xdr:nvSpPr>
        <xdr:cNvPr id="14" name="Rectangle 16"/>
        <xdr:cNvSpPr>
          <a:spLocks/>
        </xdr:cNvSpPr>
      </xdr:nvSpPr>
      <xdr:spPr>
        <a:xfrm>
          <a:off x="5686425" y="2028825"/>
          <a:ext cx="352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【４】</a:t>
          </a:r>
        </a:p>
      </xdr:txBody>
    </xdr:sp>
    <xdr:clientData/>
  </xdr:twoCellAnchor>
  <xdr:twoCellAnchor>
    <xdr:from>
      <xdr:col>4</xdr:col>
      <xdr:colOff>200025</xdr:colOff>
      <xdr:row>7</xdr:row>
      <xdr:rowOff>66675</xdr:rowOff>
    </xdr:from>
    <xdr:to>
      <xdr:col>5</xdr:col>
      <xdr:colOff>180975</xdr:colOff>
      <xdr:row>9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1762125" y="1200150"/>
          <a:ext cx="3714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【５】</a:t>
          </a:r>
        </a:p>
      </xdr:txBody>
    </xdr:sp>
    <xdr:clientData/>
  </xdr:twoCellAnchor>
  <xdr:twoCellAnchor>
    <xdr:from>
      <xdr:col>12</xdr:col>
      <xdr:colOff>266700</xdr:colOff>
      <xdr:row>7</xdr:row>
      <xdr:rowOff>85725</xdr:rowOff>
    </xdr:from>
    <xdr:to>
      <xdr:col>13</xdr:col>
      <xdr:colOff>228600</xdr:colOff>
      <xdr:row>9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4953000" y="1219200"/>
          <a:ext cx="352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【６】</a:t>
          </a:r>
        </a:p>
      </xdr:txBody>
    </xdr:sp>
    <xdr:clientData/>
  </xdr:twoCellAnchor>
  <xdr:twoCellAnchor>
    <xdr:from>
      <xdr:col>4</xdr:col>
      <xdr:colOff>247650</xdr:colOff>
      <xdr:row>19</xdr:row>
      <xdr:rowOff>95250</xdr:rowOff>
    </xdr:from>
    <xdr:to>
      <xdr:col>5</xdr:col>
      <xdr:colOff>152400</xdr:colOff>
      <xdr:row>21</xdr:row>
      <xdr:rowOff>0</xdr:rowOff>
    </xdr:to>
    <xdr:sp>
      <xdr:nvSpPr>
        <xdr:cNvPr id="17" name="Rectangle 19"/>
        <xdr:cNvSpPr>
          <a:spLocks/>
        </xdr:cNvSpPr>
      </xdr:nvSpPr>
      <xdr:spPr>
        <a:xfrm>
          <a:off x="1809750" y="3171825"/>
          <a:ext cx="295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【７】</a:t>
          </a:r>
        </a:p>
      </xdr:txBody>
    </xdr:sp>
    <xdr:clientData/>
  </xdr:twoCellAnchor>
  <xdr:twoCellAnchor>
    <xdr:from>
      <xdr:col>12</xdr:col>
      <xdr:colOff>247650</xdr:colOff>
      <xdr:row>19</xdr:row>
      <xdr:rowOff>85725</xdr:rowOff>
    </xdr:from>
    <xdr:to>
      <xdr:col>13</xdr:col>
      <xdr:colOff>152400</xdr:colOff>
      <xdr:row>21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4933950" y="3162300"/>
          <a:ext cx="295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【８】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9</xdr:col>
      <xdr:colOff>161925</xdr:colOff>
      <xdr:row>22</xdr:row>
      <xdr:rowOff>76200</xdr:rowOff>
    </xdr:to>
    <xdr:sp>
      <xdr:nvSpPr>
        <xdr:cNvPr id="19" name="Rectangle 5"/>
        <xdr:cNvSpPr>
          <a:spLocks/>
        </xdr:cNvSpPr>
      </xdr:nvSpPr>
      <xdr:spPr>
        <a:xfrm>
          <a:off x="3381375" y="3400425"/>
          <a:ext cx="295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【９】</a:t>
          </a:r>
        </a:p>
      </xdr:txBody>
    </xdr:sp>
    <xdr:clientData/>
  </xdr:twoCellAnchor>
  <xdr:twoCellAnchor>
    <xdr:from>
      <xdr:col>8</xdr:col>
      <xdr:colOff>171450</xdr:colOff>
      <xdr:row>23</xdr:row>
      <xdr:rowOff>152400</xdr:rowOff>
    </xdr:from>
    <xdr:to>
      <xdr:col>9</xdr:col>
      <xdr:colOff>247650</xdr:colOff>
      <xdr:row>25</xdr:row>
      <xdr:rowOff>57150</xdr:rowOff>
    </xdr:to>
    <xdr:sp>
      <xdr:nvSpPr>
        <xdr:cNvPr id="20" name="Rectangle 22"/>
        <xdr:cNvSpPr>
          <a:spLocks/>
        </xdr:cNvSpPr>
      </xdr:nvSpPr>
      <xdr:spPr>
        <a:xfrm>
          <a:off x="3295650" y="3876675"/>
          <a:ext cx="466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【１０】</a:t>
          </a:r>
        </a:p>
      </xdr:txBody>
    </xdr:sp>
    <xdr:clientData/>
  </xdr:twoCellAnchor>
  <xdr:twoCellAnchor>
    <xdr:from>
      <xdr:col>8</xdr:col>
      <xdr:colOff>180975</xdr:colOff>
      <xdr:row>5</xdr:row>
      <xdr:rowOff>66675</xdr:rowOff>
    </xdr:from>
    <xdr:to>
      <xdr:col>9</xdr:col>
      <xdr:colOff>209550</xdr:colOff>
      <xdr:row>7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3305175" y="876300"/>
          <a:ext cx="419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【１１】</a:t>
          </a:r>
        </a:p>
      </xdr:txBody>
    </xdr:sp>
    <xdr:clientData/>
  </xdr:twoCellAnchor>
  <xdr:twoCellAnchor>
    <xdr:from>
      <xdr:col>8</xdr:col>
      <xdr:colOff>180975</xdr:colOff>
      <xdr:row>2</xdr:row>
      <xdr:rowOff>114300</xdr:rowOff>
    </xdr:from>
    <xdr:to>
      <xdr:col>9</xdr:col>
      <xdr:colOff>209550</xdr:colOff>
      <xdr:row>4</xdr:row>
      <xdr:rowOff>47625</xdr:rowOff>
    </xdr:to>
    <xdr:sp>
      <xdr:nvSpPr>
        <xdr:cNvPr id="22" name="Rectangle 24"/>
        <xdr:cNvSpPr>
          <a:spLocks/>
        </xdr:cNvSpPr>
      </xdr:nvSpPr>
      <xdr:spPr>
        <a:xfrm>
          <a:off x="3305175" y="438150"/>
          <a:ext cx="419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【１２】</a:t>
          </a:r>
        </a:p>
      </xdr:txBody>
    </xdr:sp>
    <xdr:clientData/>
  </xdr:twoCellAnchor>
  <xdr:twoCellAnchor>
    <xdr:from>
      <xdr:col>4</xdr:col>
      <xdr:colOff>190500</xdr:colOff>
      <xdr:row>43</xdr:row>
      <xdr:rowOff>104775</xdr:rowOff>
    </xdr:from>
    <xdr:to>
      <xdr:col>5</xdr:col>
      <xdr:colOff>180975</xdr:colOff>
      <xdr:row>45</xdr:row>
      <xdr:rowOff>0</xdr:rowOff>
    </xdr:to>
    <xdr:sp>
      <xdr:nvSpPr>
        <xdr:cNvPr id="23" name="Rectangle 20"/>
        <xdr:cNvSpPr>
          <a:spLocks/>
        </xdr:cNvSpPr>
      </xdr:nvSpPr>
      <xdr:spPr>
        <a:xfrm>
          <a:off x="1752600" y="7067550"/>
          <a:ext cx="381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200025</xdr:colOff>
      <xdr:row>43</xdr:row>
      <xdr:rowOff>114300</xdr:rowOff>
    </xdr:from>
    <xdr:to>
      <xdr:col>13</xdr:col>
      <xdr:colOff>219075</xdr:colOff>
      <xdr:row>45</xdr:row>
      <xdr:rowOff>9525</xdr:rowOff>
    </xdr:to>
    <xdr:sp>
      <xdr:nvSpPr>
        <xdr:cNvPr id="24" name="Rectangle 20"/>
        <xdr:cNvSpPr>
          <a:spLocks/>
        </xdr:cNvSpPr>
      </xdr:nvSpPr>
      <xdr:spPr>
        <a:xfrm>
          <a:off x="4886325" y="7077075"/>
          <a:ext cx="4095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1"/>
  <sheetViews>
    <sheetView tabSelected="1" zoomScalePageLayoutView="0" workbookViewId="0" topLeftCell="A13">
      <selection activeCell="AN17" sqref="AN17"/>
    </sheetView>
  </sheetViews>
  <sheetFormatPr defaultColWidth="9.00390625" defaultRowHeight="15" customHeight="1"/>
  <cols>
    <col min="1" max="1" width="2.50390625" style="2" customWidth="1"/>
    <col min="2" max="2" width="12.25390625" style="2" customWidth="1"/>
    <col min="3" max="3" width="3.25390625" style="2" customWidth="1"/>
    <col min="4" max="4" width="2.00390625" style="2" customWidth="1"/>
    <col min="5" max="6" width="3.25390625" style="2" customWidth="1"/>
    <col min="7" max="7" width="2.00390625" style="2" customWidth="1"/>
    <col min="8" max="9" width="3.25390625" style="2" customWidth="1"/>
    <col min="10" max="10" width="2.00390625" style="2" customWidth="1"/>
    <col min="11" max="12" width="3.25390625" style="2" customWidth="1"/>
    <col min="13" max="13" width="2.00390625" style="2" customWidth="1"/>
    <col min="14" max="15" width="3.25390625" style="2" customWidth="1"/>
    <col min="16" max="16" width="2.00390625" style="2" customWidth="1"/>
    <col min="17" max="18" width="3.25390625" style="2" customWidth="1"/>
    <col min="19" max="19" width="2.00390625" style="2" customWidth="1"/>
    <col min="20" max="20" width="3.25390625" style="2" customWidth="1"/>
    <col min="21" max="21" width="2.00390625" style="2" customWidth="1"/>
    <col min="22" max="22" width="3.25390625" style="2" customWidth="1"/>
    <col min="23" max="23" width="2.00390625" style="2" customWidth="1"/>
    <col min="24" max="24" width="3.25390625" style="2" customWidth="1"/>
    <col min="25" max="25" width="2.00390625" style="2" customWidth="1"/>
    <col min="26" max="26" width="3.25390625" style="2" customWidth="1"/>
    <col min="27" max="27" width="2.00390625" style="4" customWidth="1"/>
    <col min="28" max="28" width="3.25390625" style="2" customWidth="1"/>
    <col min="29" max="29" width="2.00390625" style="2" customWidth="1"/>
    <col min="30" max="30" width="3.25390625" style="2" customWidth="1"/>
    <col min="31" max="31" width="2.00390625" style="2" customWidth="1"/>
    <col min="32" max="32" width="3.25390625" style="2" customWidth="1"/>
    <col min="33" max="33" width="2.00390625" style="2" customWidth="1"/>
    <col min="34" max="36" width="3.25390625" style="2" customWidth="1"/>
    <col min="37" max="16384" width="9.00390625" style="2" customWidth="1"/>
  </cols>
  <sheetData>
    <row r="1" spans="1:33" ht="15" customHeight="1">
      <c r="A1" s="337" t="s">
        <v>105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1"/>
      <c r="AG1" s="1"/>
    </row>
    <row r="2" spans="1:33" ht="15" customHeight="1">
      <c r="A2" s="337" t="s">
        <v>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"/>
      <c r="AG2" s="3"/>
    </row>
    <row r="3" spans="1:35" ht="15" customHeight="1">
      <c r="A3" s="106"/>
      <c r="B3" s="334" t="s">
        <v>85</v>
      </c>
      <c r="C3" s="334"/>
      <c r="D3" s="334" t="s">
        <v>79</v>
      </c>
      <c r="E3" s="334"/>
      <c r="F3" s="334"/>
      <c r="G3" s="334"/>
      <c r="H3" s="334"/>
      <c r="I3" s="334"/>
      <c r="J3" s="334"/>
      <c r="K3" s="332" t="s">
        <v>80</v>
      </c>
      <c r="L3" s="332"/>
      <c r="M3" s="332"/>
      <c r="N3" s="332"/>
      <c r="O3" s="332"/>
      <c r="P3" s="332"/>
      <c r="Q3" s="332" t="s">
        <v>81</v>
      </c>
      <c r="R3" s="332"/>
      <c r="S3" s="332"/>
      <c r="T3" s="332"/>
      <c r="U3" s="332"/>
      <c r="V3" s="332"/>
      <c r="W3" s="332"/>
      <c r="X3" s="334" t="s">
        <v>82</v>
      </c>
      <c r="Y3" s="334"/>
      <c r="Z3" s="334"/>
      <c r="AA3" s="334"/>
      <c r="AB3" s="334"/>
      <c r="AC3" s="334"/>
      <c r="AD3" s="334"/>
      <c r="AE3" s="5"/>
      <c r="AF3" s="5"/>
      <c r="AG3" s="5"/>
      <c r="AH3" s="5"/>
      <c r="AI3" s="5"/>
    </row>
    <row r="4" spans="1:35" ht="15" customHeight="1">
      <c r="A4" s="105">
        <v>1</v>
      </c>
      <c r="B4" s="311" t="s">
        <v>86</v>
      </c>
      <c r="C4" s="311"/>
      <c r="D4" s="311" t="s">
        <v>143</v>
      </c>
      <c r="E4" s="311"/>
      <c r="F4" s="311"/>
      <c r="G4" s="311"/>
      <c r="H4" s="311"/>
      <c r="I4" s="311"/>
      <c r="J4" s="311"/>
      <c r="K4" s="333" t="s">
        <v>145</v>
      </c>
      <c r="L4" s="333"/>
      <c r="M4" s="333"/>
      <c r="N4" s="333"/>
      <c r="O4" s="333"/>
      <c r="P4" s="333"/>
      <c r="Q4" s="333" t="s">
        <v>84</v>
      </c>
      <c r="R4" s="333"/>
      <c r="S4" s="333"/>
      <c r="T4" s="333"/>
      <c r="U4" s="333"/>
      <c r="V4" s="333"/>
      <c r="W4" s="333"/>
      <c r="X4" s="311" t="s">
        <v>110</v>
      </c>
      <c r="Y4" s="311"/>
      <c r="Z4" s="311"/>
      <c r="AA4" s="311"/>
      <c r="AB4" s="311"/>
      <c r="AC4" s="311"/>
      <c r="AD4" s="311"/>
      <c r="AE4" s="5"/>
      <c r="AF4" s="5"/>
      <c r="AG4" s="5"/>
      <c r="AH4" s="5"/>
      <c r="AI4" s="5"/>
    </row>
    <row r="5" spans="1:35" ht="15" customHeight="1">
      <c r="A5" s="105">
        <v>2</v>
      </c>
      <c r="B5" s="311" t="s">
        <v>87</v>
      </c>
      <c r="C5" s="311"/>
      <c r="D5" s="311" t="s">
        <v>117</v>
      </c>
      <c r="E5" s="311"/>
      <c r="F5" s="311"/>
      <c r="G5" s="311"/>
      <c r="H5" s="311"/>
      <c r="I5" s="311"/>
      <c r="J5" s="311"/>
      <c r="K5" s="333" t="s">
        <v>119</v>
      </c>
      <c r="L5" s="333"/>
      <c r="M5" s="333"/>
      <c r="N5" s="333"/>
      <c r="O5" s="333"/>
      <c r="P5" s="333"/>
      <c r="Q5" s="333" t="s">
        <v>121</v>
      </c>
      <c r="R5" s="333"/>
      <c r="S5" s="333"/>
      <c r="T5" s="333"/>
      <c r="U5" s="333"/>
      <c r="V5" s="333"/>
      <c r="W5" s="333"/>
      <c r="X5" s="311" t="s">
        <v>124</v>
      </c>
      <c r="Y5" s="311"/>
      <c r="Z5" s="311"/>
      <c r="AA5" s="311"/>
      <c r="AB5" s="311"/>
      <c r="AC5" s="311"/>
      <c r="AD5" s="311"/>
      <c r="AE5" s="5"/>
      <c r="AF5" s="5"/>
      <c r="AG5" s="5"/>
      <c r="AH5" s="5"/>
      <c r="AI5" s="5"/>
    </row>
    <row r="6" spans="1:35" ht="15" customHeight="1">
      <c r="A6" s="105">
        <v>2</v>
      </c>
      <c r="B6" s="311" t="s">
        <v>89</v>
      </c>
      <c r="C6" s="311"/>
      <c r="D6" s="311" t="s">
        <v>118</v>
      </c>
      <c r="E6" s="311"/>
      <c r="F6" s="311"/>
      <c r="G6" s="311"/>
      <c r="H6" s="311"/>
      <c r="I6" s="311"/>
      <c r="J6" s="311"/>
      <c r="K6" s="333" t="s">
        <v>146</v>
      </c>
      <c r="L6" s="333"/>
      <c r="M6" s="333"/>
      <c r="N6" s="333"/>
      <c r="O6" s="333"/>
      <c r="P6" s="333"/>
      <c r="Q6" s="333" t="s">
        <v>122</v>
      </c>
      <c r="R6" s="333"/>
      <c r="S6" s="333"/>
      <c r="T6" s="333"/>
      <c r="U6" s="333"/>
      <c r="V6" s="333"/>
      <c r="W6" s="333"/>
      <c r="X6" s="311" t="s">
        <v>125</v>
      </c>
      <c r="Y6" s="311"/>
      <c r="Z6" s="311"/>
      <c r="AA6" s="311"/>
      <c r="AB6" s="311"/>
      <c r="AC6" s="311"/>
      <c r="AD6" s="311"/>
      <c r="AE6" s="5"/>
      <c r="AF6" s="5"/>
      <c r="AG6" s="5"/>
      <c r="AH6" s="5"/>
      <c r="AI6" s="5"/>
    </row>
    <row r="7" spans="1:35" ht="15" customHeight="1">
      <c r="A7" s="105">
        <v>3</v>
      </c>
      <c r="B7" s="311" t="s">
        <v>88</v>
      </c>
      <c r="C7" s="311"/>
      <c r="D7" s="311" t="s">
        <v>144</v>
      </c>
      <c r="E7" s="311"/>
      <c r="F7" s="311"/>
      <c r="G7" s="311"/>
      <c r="H7" s="311"/>
      <c r="I7" s="311"/>
      <c r="J7" s="311"/>
      <c r="K7" s="333" t="s">
        <v>120</v>
      </c>
      <c r="L7" s="333"/>
      <c r="M7" s="333"/>
      <c r="N7" s="333"/>
      <c r="O7" s="333"/>
      <c r="P7" s="333"/>
      <c r="Q7" s="333" t="s">
        <v>123</v>
      </c>
      <c r="R7" s="333"/>
      <c r="S7" s="333"/>
      <c r="T7" s="333"/>
      <c r="U7" s="333"/>
      <c r="V7" s="333"/>
      <c r="W7" s="333"/>
      <c r="X7" s="425" t="s">
        <v>126</v>
      </c>
      <c r="Y7" s="425"/>
      <c r="Z7" s="425"/>
      <c r="AA7" s="425"/>
      <c r="AB7" s="425"/>
      <c r="AC7" s="425"/>
      <c r="AD7" s="425"/>
      <c r="AE7" s="5"/>
      <c r="AF7" s="5"/>
      <c r="AG7" s="5"/>
      <c r="AH7" s="5"/>
      <c r="AI7" s="5"/>
    </row>
    <row r="8" spans="1:35" ht="15" customHeight="1">
      <c r="A8" s="105">
        <v>4</v>
      </c>
      <c r="B8" s="311" t="s">
        <v>106</v>
      </c>
      <c r="C8" s="311"/>
      <c r="D8" s="311"/>
      <c r="E8" s="311"/>
      <c r="F8" s="311"/>
      <c r="G8" s="311"/>
      <c r="H8" s="311"/>
      <c r="I8" s="311"/>
      <c r="J8" s="311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11"/>
      <c r="Y8" s="311"/>
      <c r="Z8" s="311"/>
      <c r="AA8" s="311"/>
      <c r="AB8" s="311"/>
      <c r="AC8" s="311"/>
      <c r="AD8" s="311"/>
      <c r="AE8" s="5"/>
      <c r="AF8" s="5"/>
      <c r="AG8" s="5"/>
      <c r="AH8" s="5"/>
      <c r="AI8" s="5"/>
    </row>
    <row r="9" spans="2:35" ht="15" customHeight="1">
      <c r="B9" s="19"/>
      <c r="C9" s="135"/>
      <c r="D9" s="136"/>
      <c r="E9" s="19"/>
      <c r="F9" s="19"/>
      <c r="G9" s="19"/>
      <c r="H9" s="19"/>
      <c r="I9" s="19"/>
      <c r="J9" s="19"/>
      <c r="K9" s="133"/>
      <c r="L9" s="133"/>
      <c r="M9" s="133"/>
      <c r="N9" s="133"/>
      <c r="O9" s="133"/>
      <c r="P9" s="133"/>
      <c r="Q9" s="134"/>
      <c r="R9" s="134"/>
      <c r="S9" s="134"/>
      <c r="T9" s="134"/>
      <c r="U9" s="134"/>
      <c r="V9" s="134"/>
      <c r="W9" s="134"/>
      <c r="X9" s="22"/>
      <c r="Y9" s="22"/>
      <c r="Z9" s="22"/>
      <c r="AA9" s="22"/>
      <c r="AB9" s="22"/>
      <c r="AC9" s="22"/>
      <c r="AD9" s="22"/>
      <c r="AE9" s="5"/>
      <c r="AF9" s="5"/>
      <c r="AG9" s="5"/>
      <c r="AH9" s="5"/>
      <c r="AI9" s="5"/>
    </row>
    <row r="10" spans="1:35" ht="15" customHeight="1">
      <c r="A10" s="429" t="s">
        <v>90</v>
      </c>
      <c r="B10" s="429"/>
      <c r="C10" s="429"/>
      <c r="D10" s="429"/>
      <c r="AB10" s="6"/>
      <c r="AC10" s="6"/>
      <c r="AD10" s="6"/>
      <c r="AE10" s="6"/>
      <c r="AF10" s="5"/>
      <c r="AG10" s="5"/>
      <c r="AH10" s="5"/>
      <c r="AI10" s="5"/>
    </row>
    <row r="11" spans="1:33" ht="15" customHeight="1">
      <c r="A11" s="7"/>
      <c r="B11" s="7" t="s">
        <v>2</v>
      </c>
      <c r="C11" s="339" t="s">
        <v>3</v>
      </c>
      <c r="D11" s="340"/>
      <c r="E11" s="267" t="s">
        <v>4</v>
      </c>
      <c r="F11" s="268"/>
      <c r="G11" s="268"/>
      <c r="H11" s="268"/>
      <c r="I11" s="268"/>
      <c r="J11" s="268"/>
      <c r="K11" s="268"/>
      <c r="L11" s="268"/>
      <c r="M11" s="268"/>
      <c r="N11" s="268"/>
      <c r="O11" s="269"/>
      <c r="P11" s="311" t="s">
        <v>5</v>
      </c>
      <c r="Q11" s="311"/>
      <c r="R11" s="311"/>
      <c r="S11" s="311"/>
      <c r="T11" s="311"/>
      <c r="U11" s="311"/>
      <c r="V11" s="311"/>
      <c r="W11" s="311"/>
      <c r="X11" s="341" t="s">
        <v>6</v>
      </c>
      <c r="Y11" s="341"/>
      <c r="Z11" s="341"/>
      <c r="AA11" s="341"/>
      <c r="AB11" s="341"/>
      <c r="AC11" s="341"/>
      <c r="AD11" s="341"/>
      <c r="AE11" s="8"/>
      <c r="AF11" s="9"/>
      <c r="AG11" s="9"/>
    </row>
    <row r="12" spans="1:33" ht="15" customHeight="1">
      <c r="A12" s="10">
        <v>1</v>
      </c>
      <c r="B12" s="213" t="s">
        <v>178</v>
      </c>
      <c r="C12" s="215">
        <v>0.625</v>
      </c>
      <c r="D12" s="216"/>
      <c r="E12" s="219" t="s">
        <v>179</v>
      </c>
      <c r="F12" s="220"/>
      <c r="G12" s="220"/>
      <c r="H12" s="430"/>
      <c r="I12" s="148">
        <v>2</v>
      </c>
      <c r="J12" s="13" t="s">
        <v>18</v>
      </c>
      <c r="K12" s="14">
        <v>1</v>
      </c>
      <c r="L12" s="431" t="s">
        <v>180</v>
      </c>
      <c r="M12" s="432"/>
      <c r="N12" s="432"/>
      <c r="O12" s="433"/>
      <c r="P12" s="434" t="s">
        <v>161</v>
      </c>
      <c r="Q12" s="435"/>
      <c r="R12" s="435"/>
      <c r="S12" s="436"/>
      <c r="T12" s="437" t="s">
        <v>162</v>
      </c>
      <c r="U12" s="438"/>
      <c r="V12" s="438"/>
      <c r="W12" s="439"/>
      <c r="X12" s="410" t="s">
        <v>181</v>
      </c>
      <c r="Y12" s="411"/>
      <c r="Z12" s="411"/>
      <c r="AA12" s="411"/>
      <c r="AB12" s="411"/>
      <c r="AC12" s="411"/>
      <c r="AD12" s="412"/>
      <c r="AE12" s="8"/>
      <c r="AF12" s="9"/>
      <c r="AG12" s="9"/>
    </row>
    <row r="13" spans="1:33" ht="15" customHeight="1">
      <c r="A13" s="15">
        <v>2</v>
      </c>
      <c r="B13" s="214"/>
      <c r="C13" s="206">
        <v>0.6944444444444445</v>
      </c>
      <c r="D13" s="207"/>
      <c r="E13" s="208" t="s">
        <v>182</v>
      </c>
      <c r="F13" s="209"/>
      <c r="G13" s="209"/>
      <c r="H13" s="209"/>
      <c r="I13" s="16">
        <v>1</v>
      </c>
      <c r="J13" s="17" t="s">
        <v>18</v>
      </c>
      <c r="K13" s="18">
        <v>2</v>
      </c>
      <c r="L13" s="426" t="s">
        <v>183</v>
      </c>
      <c r="M13" s="427"/>
      <c r="N13" s="427"/>
      <c r="O13" s="428"/>
      <c r="P13" s="233" t="s">
        <v>163</v>
      </c>
      <c r="Q13" s="234"/>
      <c r="R13" s="234"/>
      <c r="S13" s="235"/>
      <c r="T13" s="236" t="s">
        <v>180</v>
      </c>
      <c r="U13" s="234"/>
      <c r="V13" s="234"/>
      <c r="W13" s="237"/>
      <c r="X13" s="413"/>
      <c r="Y13" s="414"/>
      <c r="Z13" s="414"/>
      <c r="AA13" s="414"/>
      <c r="AB13" s="414"/>
      <c r="AC13" s="414"/>
      <c r="AD13" s="415"/>
      <c r="AE13" s="8"/>
      <c r="AF13" s="9"/>
      <c r="AG13" s="9"/>
    </row>
    <row r="14" spans="1:33" ht="15" customHeight="1">
      <c r="A14" s="10">
        <v>3</v>
      </c>
      <c r="B14" s="213" t="s">
        <v>184</v>
      </c>
      <c r="C14" s="215">
        <v>0.5416666666666666</v>
      </c>
      <c r="D14" s="216"/>
      <c r="E14" s="217" t="s">
        <v>185</v>
      </c>
      <c r="F14" s="218"/>
      <c r="G14" s="218"/>
      <c r="H14" s="218"/>
      <c r="I14" s="12">
        <v>8</v>
      </c>
      <c r="J14" s="13" t="s">
        <v>18</v>
      </c>
      <c r="K14" s="14">
        <v>1</v>
      </c>
      <c r="L14" s="431" t="s">
        <v>164</v>
      </c>
      <c r="M14" s="432"/>
      <c r="N14" s="432"/>
      <c r="O14" s="433"/>
      <c r="P14" s="222" t="s">
        <v>161</v>
      </c>
      <c r="Q14" s="223"/>
      <c r="R14" s="223"/>
      <c r="S14" s="224"/>
      <c r="T14" s="225" t="s">
        <v>180</v>
      </c>
      <c r="U14" s="223"/>
      <c r="V14" s="223"/>
      <c r="W14" s="226"/>
      <c r="X14" s="410" t="s">
        <v>181</v>
      </c>
      <c r="Y14" s="411"/>
      <c r="Z14" s="411"/>
      <c r="AA14" s="411"/>
      <c r="AB14" s="411"/>
      <c r="AC14" s="411"/>
      <c r="AD14" s="412"/>
      <c r="AE14" s="8"/>
      <c r="AF14" s="9"/>
      <c r="AG14" s="9"/>
    </row>
    <row r="15" spans="1:33" ht="15" customHeight="1">
      <c r="A15" s="15">
        <v>4</v>
      </c>
      <c r="B15" s="214"/>
      <c r="C15" s="206">
        <v>0.611111111111111</v>
      </c>
      <c r="D15" s="207"/>
      <c r="E15" s="208" t="s">
        <v>161</v>
      </c>
      <c r="F15" s="209"/>
      <c r="G15" s="209"/>
      <c r="H15" s="210"/>
      <c r="I15" s="16">
        <v>3</v>
      </c>
      <c r="J15" s="17" t="s">
        <v>18</v>
      </c>
      <c r="K15" s="18">
        <v>1</v>
      </c>
      <c r="L15" s="426" t="s">
        <v>180</v>
      </c>
      <c r="M15" s="427"/>
      <c r="N15" s="427"/>
      <c r="O15" s="428"/>
      <c r="P15" s="233" t="s">
        <v>185</v>
      </c>
      <c r="Q15" s="234"/>
      <c r="R15" s="234"/>
      <c r="S15" s="235"/>
      <c r="T15" s="236" t="s">
        <v>162</v>
      </c>
      <c r="U15" s="234"/>
      <c r="V15" s="234"/>
      <c r="W15" s="237"/>
      <c r="X15" s="413"/>
      <c r="Y15" s="414"/>
      <c r="Z15" s="414"/>
      <c r="AA15" s="414"/>
      <c r="AB15" s="414"/>
      <c r="AC15" s="414"/>
      <c r="AD15" s="415"/>
      <c r="AE15" s="8"/>
      <c r="AF15" s="9"/>
      <c r="AG15" s="9"/>
    </row>
    <row r="16" spans="1:33" ht="15" customHeight="1">
      <c r="A16" s="10">
        <v>5</v>
      </c>
      <c r="B16" s="213" t="s">
        <v>186</v>
      </c>
      <c r="C16" s="215">
        <v>0.5416666666666666</v>
      </c>
      <c r="D16" s="216"/>
      <c r="E16" s="217" t="s">
        <v>185</v>
      </c>
      <c r="F16" s="218"/>
      <c r="G16" s="218"/>
      <c r="H16" s="218"/>
      <c r="I16" s="12">
        <v>4</v>
      </c>
      <c r="J16" s="13" t="s">
        <v>18</v>
      </c>
      <c r="K16" s="14">
        <v>0</v>
      </c>
      <c r="L16" s="219" t="s">
        <v>180</v>
      </c>
      <c r="M16" s="220"/>
      <c r="N16" s="220"/>
      <c r="O16" s="221"/>
      <c r="P16" s="233" t="s">
        <v>163</v>
      </c>
      <c r="Q16" s="234"/>
      <c r="R16" s="234"/>
      <c r="S16" s="235"/>
      <c r="T16" s="225" t="s">
        <v>183</v>
      </c>
      <c r="U16" s="223"/>
      <c r="V16" s="223"/>
      <c r="W16" s="226"/>
      <c r="X16" s="227" t="s">
        <v>181</v>
      </c>
      <c r="Y16" s="228"/>
      <c r="Z16" s="228"/>
      <c r="AA16" s="228"/>
      <c r="AB16" s="228"/>
      <c r="AC16" s="228"/>
      <c r="AD16" s="229"/>
      <c r="AE16" s="8"/>
      <c r="AF16" s="9"/>
      <c r="AG16" s="9"/>
    </row>
    <row r="17" spans="1:33" ht="15" customHeight="1">
      <c r="A17" s="15">
        <v>6</v>
      </c>
      <c r="B17" s="214"/>
      <c r="C17" s="206">
        <v>0.611111111111111</v>
      </c>
      <c r="D17" s="207"/>
      <c r="E17" s="208" t="s">
        <v>163</v>
      </c>
      <c r="F17" s="209"/>
      <c r="G17" s="209"/>
      <c r="H17" s="209"/>
      <c r="I17" s="16">
        <v>3</v>
      </c>
      <c r="J17" s="17" t="s">
        <v>18</v>
      </c>
      <c r="K17" s="18">
        <v>0</v>
      </c>
      <c r="L17" s="210" t="s">
        <v>183</v>
      </c>
      <c r="M17" s="211"/>
      <c r="N17" s="211"/>
      <c r="O17" s="212"/>
      <c r="P17" s="233" t="s">
        <v>185</v>
      </c>
      <c r="Q17" s="234"/>
      <c r="R17" s="234"/>
      <c r="S17" s="235"/>
      <c r="T17" s="236" t="s">
        <v>180</v>
      </c>
      <c r="U17" s="234"/>
      <c r="V17" s="234"/>
      <c r="W17" s="237"/>
      <c r="X17" s="230"/>
      <c r="Y17" s="231"/>
      <c r="Z17" s="231"/>
      <c r="AA17" s="231"/>
      <c r="AB17" s="231"/>
      <c r="AC17" s="231"/>
      <c r="AD17" s="232"/>
      <c r="AE17" s="8"/>
      <c r="AF17" s="9"/>
      <c r="AG17" s="9"/>
    </row>
    <row r="18" spans="1:33" ht="15" customHeight="1">
      <c r="A18" s="10">
        <v>7</v>
      </c>
      <c r="B18" s="213" t="s">
        <v>187</v>
      </c>
      <c r="C18" s="215">
        <v>0.5416666666666666</v>
      </c>
      <c r="D18" s="216"/>
      <c r="E18" s="217" t="s">
        <v>185</v>
      </c>
      <c r="F18" s="218"/>
      <c r="G18" s="218"/>
      <c r="H18" s="218"/>
      <c r="I18" s="12">
        <v>9</v>
      </c>
      <c r="J18" s="13" t="s">
        <v>18</v>
      </c>
      <c r="K18" s="14">
        <v>1</v>
      </c>
      <c r="L18" s="219" t="s">
        <v>161</v>
      </c>
      <c r="M18" s="220"/>
      <c r="N18" s="220"/>
      <c r="O18" s="221"/>
      <c r="P18" s="222" t="s">
        <v>162</v>
      </c>
      <c r="Q18" s="223"/>
      <c r="R18" s="223"/>
      <c r="S18" s="224"/>
      <c r="T18" s="225" t="s">
        <v>163</v>
      </c>
      <c r="U18" s="223"/>
      <c r="V18" s="223"/>
      <c r="W18" s="226"/>
      <c r="X18" s="200" t="s">
        <v>181</v>
      </c>
      <c r="Y18" s="201"/>
      <c r="Z18" s="201"/>
      <c r="AA18" s="201"/>
      <c r="AB18" s="201"/>
      <c r="AC18" s="201"/>
      <c r="AD18" s="202"/>
      <c r="AE18" s="8"/>
      <c r="AF18" s="9"/>
      <c r="AG18" s="9"/>
    </row>
    <row r="19" spans="1:33" ht="15" customHeight="1">
      <c r="A19" s="15">
        <v>8</v>
      </c>
      <c r="B19" s="214"/>
      <c r="C19" s="206">
        <v>0.611111111111111</v>
      </c>
      <c r="D19" s="207"/>
      <c r="E19" s="208" t="s">
        <v>164</v>
      </c>
      <c r="F19" s="209"/>
      <c r="G19" s="209"/>
      <c r="H19" s="209"/>
      <c r="I19" s="16">
        <v>1</v>
      </c>
      <c r="J19" s="17" t="s">
        <v>18</v>
      </c>
      <c r="K19" s="18">
        <v>3</v>
      </c>
      <c r="L19" s="210" t="s">
        <v>163</v>
      </c>
      <c r="M19" s="211"/>
      <c r="N19" s="211"/>
      <c r="O19" s="212"/>
      <c r="P19" s="233" t="s">
        <v>185</v>
      </c>
      <c r="Q19" s="234"/>
      <c r="R19" s="234"/>
      <c r="S19" s="235"/>
      <c r="T19" s="236" t="s">
        <v>161</v>
      </c>
      <c r="U19" s="234"/>
      <c r="V19" s="234"/>
      <c r="W19" s="237"/>
      <c r="X19" s="203"/>
      <c r="Y19" s="204"/>
      <c r="Z19" s="204"/>
      <c r="AA19" s="204"/>
      <c r="AB19" s="204"/>
      <c r="AC19" s="204"/>
      <c r="AD19" s="205"/>
      <c r="AE19" s="8"/>
      <c r="AF19" s="9"/>
      <c r="AG19" s="9"/>
    </row>
    <row r="20" spans="1:33" ht="15" customHeight="1">
      <c r="A20" s="175">
        <v>9</v>
      </c>
      <c r="B20" s="213" t="s">
        <v>295</v>
      </c>
      <c r="C20" s="238">
        <v>0.5416666666666666</v>
      </c>
      <c r="D20" s="239"/>
      <c r="E20" s="240" t="s">
        <v>185</v>
      </c>
      <c r="F20" s="241"/>
      <c r="G20" s="241"/>
      <c r="H20" s="241"/>
      <c r="I20" s="176"/>
      <c r="J20" s="177" t="s">
        <v>188</v>
      </c>
      <c r="K20" s="178"/>
      <c r="L20" s="242" t="s">
        <v>163</v>
      </c>
      <c r="M20" s="243"/>
      <c r="N20" s="243"/>
      <c r="O20" s="244"/>
      <c r="P20" s="245" t="s">
        <v>180</v>
      </c>
      <c r="Q20" s="246"/>
      <c r="R20" s="246"/>
      <c r="S20" s="247"/>
      <c r="T20" s="248" t="s">
        <v>162</v>
      </c>
      <c r="U20" s="246"/>
      <c r="V20" s="246"/>
      <c r="W20" s="249"/>
      <c r="X20" s="448" t="s">
        <v>181</v>
      </c>
      <c r="Y20" s="449"/>
      <c r="Z20" s="449"/>
      <c r="AA20" s="449"/>
      <c r="AB20" s="449"/>
      <c r="AC20" s="449"/>
      <c r="AD20" s="450"/>
      <c r="AE20" s="8"/>
      <c r="AF20" s="9"/>
      <c r="AG20" s="9"/>
    </row>
    <row r="21" spans="1:33" ht="15" customHeight="1">
      <c r="A21" s="179">
        <v>10</v>
      </c>
      <c r="B21" s="214"/>
      <c r="C21" s="252">
        <v>0.611111111111111</v>
      </c>
      <c r="D21" s="253"/>
      <c r="E21" s="250" t="s">
        <v>180</v>
      </c>
      <c r="F21" s="251"/>
      <c r="G21" s="251"/>
      <c r="H21" s="251"/>
      <c r="I21" s="180"/>
      <c r="J21" s="181" t="s">
        <v>18</v>
      </c>
      <c r="K21" s="182"/>
      <c r="L21" s="440" t="s">
        <v>164</v>
      </c>
      <c r="M21" s="441"/>
      <c r="N21" s="441"/>
      <c r="O21" s="442"/>
      <c r="P21" s="443" t="s">
        <v>185</v>
      </c>
      <c r="Q21" s="444"/>
      <c r="R21" s="444"/>
      <c r="S21" s="445"/>
      <c r="T21" s="446" t="s">
        <v>163</v>
      </c>
      <c r="U21" s="444"/>
      <c r="V21" s="444"/>
      <c r="W21" s="447"/>
      <c r="X21" s="451"/>
      <c r="Y21" s="452"/>
      <c r="Z21" s="452"/>
      <c r="AA21" s="452"/>
      <c r="AB21" s="452"/>
      <c r="AC21" s="452"/>
      <c r="AD21" s="453"/>
      <c r="AE21" s="8"/>
      <c r="AF21" s="9"/>
      <c r="AG21" s="9"/>
    </row>
    <row r="22" spans="1:35" ht="15" customHeight="1">
      <c r="A22" s="183" t="s">
        <v>262</v>
      </c>
      <c r="B22" s="19"/>
      <c r="C22" s="20"/>
      <c r="D22" s="2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1"/>
      <c r="Q22" s="21"/>
      <c r="R22" s="21"/>
      <c r="S22" s="21"/>
      <c r="T22" s="21"/>
      <c r="U22" s="21"/>
      <c r="V22" s="21"/>
      <c r="W22" s="19"/>
      <c r="X22" s="19"/>
      <c r="Y22" s="19"/>
      <c r="AB22" s="22"/>
      <c r="AC22" s="22"/>
      <c r="AD22" s="20"/>
      <c r="AE22" s="20"/>
      <c r="AF22" s="22"/>
      <c r="AG22" s="22"/>
      <c r="AH22" s="22"/>
      <c r="AI22" s="22"/>
    </row>
    <row r="23" spans="1:41" ht="15" customHeight="1">
      <c r="A23" s="454" t="s">
        <v>7</v>
      </c>
      <c r="B23" s="455"/>
      <c r="C23" s="306" t="str">
        <f>B24</f>
        <v>ベガルタ仙台</v>
      </c>
      <c r="D23" s="307"/>
      <c r="E23" s="308"/>
      <c r="F23" s="306" t="str">
        <f>B26</f>
        <v>ＦＣ　ＦＲＥＳＣＡ</v>
      </c>
      <c r="G23" s="307"/>
      <c r="H23" s="308"/>
      <c r="I23" s="306" t="str">
        <f>B28</f>
        <v>ＦＣみやぎ</v>
      </c>
      <c r="J23" s="307"/>
      <c r="K23" s="308"/>
      <c r="L23" s="306" t="str">
        <f>B30</f>
        <v>塩釜ＦＣ</v>
      </c>
      <c r="M23" s="307"/>
      <c r="N23" s="308"/>
      <c r="O23" s="306" t="str">
        <f>B32</f>
        <v>Ａ.Ｃ　ＡＺＺＵＲＲＩ</v>
      </c>
      <c r="P23" s="307"/>
      <c r="Q23" s="308"/>
      <c r="R23" s="309" t="s">
        <v>8</v>
      </c>
      <c r="S23" s="310"/>
      <c r="T23" s="309" t="s">
        <v>9</v>
      </c>
      <c r="U23" s="310"/>
      <c r="V23" s="309" t="s">
        <v>10</v>
      </c>
      <c r="W23" s="310"/>
      <c r="X23" s="309" t="s">
        <v>11</v>
      </c>
      <c r="Y23" s="310"/>
      <c r="Z23" s="309" t="s">
        <v>12</v>
      </c>
      <c r="AA23" s="310"/>
      <c r="AD23" s="4"/>
      <c r="AI23" s="25"/>
      <c r="AJ23" s="26"/>
      <c r="AK23" s="19"/>
      <c r="AO23" s="27"/>
    </row>
    <row r="24" spans="1:41" ht="15" customHeight="1">
      <c r="A24" s="328">
        <v>1</v>
      </c>
      <c r="B24" s="365" t="s">
        <v>127</v>
      </c>
      <c r="C24" s="258">
        <f>IF(OR(C25="",E25=""),"",IF(C25=E25,"△",IF(C25&gt;E25,"○","●")))</f>
      </c>
      <c r="D24" s="259"/>
      <c r="E24" s="260"/>
      <c r="F24" s="264" t="str">
        <f>IF(OR(F25="",H25=""),"",IF(F25=H25,"△",IF(F25&gt;H25,"○","●")))</f>
        <v>○</v>
      </c>
      <c r="G24" s="265"/>
      <c r="H24" s="266"/>
      <c r="I24" s="264" t="str">
        <f>IF(OR(I25="",K25=""),"",IF(I25=K25,"△",IF(I25&gt;K25,"○","●")))</f>
        <v>●</v>
      </c>
      <c r="J24" s="265"/>
      <c r="K24" s="266"/>
      <c r="L24" s="264" t="str">
        <f>IF(OR(L25="",N25=""),"",IF(L25=N25,"△",IF(L25&gt;N25,"○","●")))</f>
        <v>○</v>
      </c>
      <c r="M24" s="265"/>
      <c r="N24" s="266"/>
      <c r="O24" s="264" t="str">
        <f>IF(OR(O25="",Q25=""),"",IF(O25=Q25,"△",IF(O25&gt;Q25,"○","●")))</f>
        <v>○</v>
      </c>
      <c r="P24" s="265"/>
      <c r="Q24" s="266"/>
      <c r="R24" s="254">
        <f>SUM(AF24:AF25)</f>
        <v>9</v>
      </c>
      <c r="S24" s="255"/>
      <c r="T24" s="254">
        <f>AG24</f>
        <v>23</v>
      </c>
      <c r="U24" s="255"/>
      <c r="V24" s="254">
        <f>AG25</f>
        <v>5</v>
      </c>
      <c r="W24" s="255"/>
      <c r="X24" s="254">
        <f>T24-V24</f>
        <v>18</v>
      </c>
      <c r="Y24" s="255"/>
      <c r="Z24" s="254">
        <v>2</v>
      </c>
      <c r="AA24" s="255"/>
      <c r="AD24" s="4"/>
      <c r="AF24" s="28">
        <f>COUNTIF(F24:Q25,"○")*3</f>
        <v>9</v>
      </c>
      <c r="AG24" s="29">
        <f>SUM(C25+F25+I25+L25+O25)</f>
        <v>23</v>
      </c>
      <c r="AK24" s="305"/>
      <c r="AO24" s="30"/>
    </row>
    <row r="25" spans="1:41" ht="15" customHeight="1">
      <c r="A25" s="329"/>
      <c r="B25" s="366"/>
      <c r="C25" s="261"/>
      <c r="D25" s="262"/>
      <c r="E25" s="263"/>
      <c r="F25" s="31">
        <v>9</v>
      </c>
      <c r="G25" s="32" t="s">
        <v>13</v>
      </c>
      <c r="H25" s="33">
        <v>1</v>
      </c>
      <c r="I25" s="31">
        <v>2</v>
      </c>
      <c r="J25" s="32" t="s">
        <v>13</v>
      </c>
      <c r="K25" s="33">
        <v>3</v>
      </c>
      <c r="L25" s="31">
        <v>4</v>
      </c>
      <c r="M25" s="32" t="s">
        <v>13</v>
      </c>
      <c r="N25" s="33">
        <v>0</v>
      </c>
      <c r="O25" s="31">
        <v>8</v>
      </c>
      <c r="P25" s="32" t="s">
        <v>13</v>
      </c>
      <c r="Q25" s="33">
        <v>1</v>
      </c>
      <c r="R25" s="256"/>
      <c r="S25" s="257"/>
      <c r="T25" s="256"/>
      <c r="U25" s="257"/>
      <c r="V25" s="256"/>
      <c r="W25" s="257"/>
      <c r="X25" s="256"/>
      <c r="Y25" s="257"/>
      <c r="Z25" s="256"/>
      <c r="AA25" s="257"/>
      <c r="AD25" s="4"/>
      <c r="AF25" s="28">
        <f>COUNTIF(F24:Q25,"△")</f>
        <v>0</v>
      </c>
      <c r="AG25" s="29">
        <f>SUM(Q25+H25+K25+N25)</f>
        <v>5</v>
      </c>
      <c r="AK25" s="305"/>
      <c r="AO25" s="30"/>
    </row>
    <row r="26" spans="1:41" ht="15" customHeight="1">
      <c r="A26" s="328">
        <v>2</v>
      </c>
      <c r="B26" s="330" t="s">
        <v>128</v>
      </c>
      <c r="C26" s="264" t="str">
        <f>IF(OR(C27="",E27=""),"",IF(C27=E27,"△",IF(C27&gt;E27,"○","●")))</f>
        <v>●</v>
      </c>
      <c r="D26" s="265"/>
      <c r="E26" s="266"/>
      <c r="F26" s="258">
        <f>IF(OR(F27="",H27=""),"",IF(F27=H27,"△",IF(F27&gt;H27,"○","●")))</f>
      </c>
      <c r="G26" s="259"/>
      <c r="H26" s="260"/>
      <c r="I26" s="264" t="str">
        <f>IF(OR(I27="",K27=""),"",IF(I27=K27,"△",IF(I27&gt;K27,"○","●")))</f>
        <v>●</v>
      </c>
      <c r="J26" s="265"/>
      <c r="K26" s="266"/>
      <c r="L26" s="264" t="str">
        <f>IF(OR(L27="",N27=""),"",IF(L27=N27,"△",IF(L27&gt;N27,"○","●")))</f>
        <v>○</v>
      </c>
      <c r="M26" s="265"/>
      <c r="N26" s="266"/>
      <c r="O26" s="264" t="str">
        <f>IF(OR(O27="",Q27=""),"",IF(O27=Q27,"△",IF(O27&gt;Q27,"○","●")))</f>
        <v>○</v>
      </c>
      <c r="P26" s="265"/>
      <c r="Q26" s="266"/>
      <c r="R26" s="254">
        <f>SUM(AF26:AF27)</f>
        <v>6</v>
      </c>
      <c r="S26" s="255"/>
      <c r="T26" s="254">
        <f>AG26</f>
        <v>6</v>
      </c>
      <c r="U26" s="255"/>
      <c r="V26" s="254">
        <f>AG27</f>
        <v>14</v>
      </c>
      <c r="W26" s="255"/>
      <c r="X26" s="254">
        <f>T26-V26</f>
        <v>-8</v>
      </c>
      <c r="Y26" s="255"/>
      <c r="Z26" s="254">
        <v>3</v>
      </c>
      <c r="AA26" s="255"/>
      <c r="AD26" s="4"/>
      <c r="AF26" s="28">
        <f>COUNTIF(F26:Q27,"○")*3</f>
        <v>6</v>
      </c>
      <c r="AG26" s="29">
        <f>SUM(C27+F27+I27+L27+O27)</f>
        <v>6</v>
      </c>
      <c r="AK26" s="305"/>
      <c r="AO26" s="30"/>
    </row>
    <row r="27" spans="1:41" ht="15" customHeight="1">
      <c r="A27" s="329"/>
      <c r="B27" s="331"/>
      <c r="C27" s="31">
        <v>1</v>
      </c>
      <c r="D27" s="32" t="s">
        <v>13</v>
      </c>
      <c r="E27" s="33">
        <v>9</v>
      </c>
      <c r="F27" s="261"/>
      <c r="G27" s="262"/>
      <c r="H27" s="263"/>
      <c r="I27" s="31">
        <v>0</v>
      </c>
      <c r="J27" s="32" t="s">
        <v>13</v>
      </c>
      <c r="K27" s="33">
        <v>3</v>
      </c>
      <c r="L27" s="31">
        <v>3</v>
      </c>
      <c r="M27" s="32" t="s">
        <v>13</v>
      </c>
      <c r="N27" s="33">
        <v>1</v>
      </c>
      <c r="O27" s="31">
        <v>2</v>
      </c>
      <c r="P27" s="32" t="s">
        <v>13</v>
      </c>
      <c r="Q27" s="33">
        <v>1</v>
      </c>
      <c r="R27" s="256"/>
      <c r="S27" s="257"/>
      <c r="T27" s="256"/>
      <c r="U27" s="257"/>
      <c r="V27" s="256"/>
      <c r="W27" s="257"/>
      <c r="X27" s="256"/>
      <c r="Y27" s="257"/>
      <c r="Z27" s="256"/>
      <c r="AA27" s="257"/>
      <c r="AD27" s="4"/>
      <c r="AF27" s="28">
        <f>COUNTIF(F26:Q27,"△")</f>
        <v>0</v>
      </c>
      <c r="AG27" s="29">
        <f>SUM(E27+Q27+H27+K27+N27)</f>
        <v>14</v>
      </c>
      <c r="AK27" s="305"/>
      <c r="AO27" s="30"/>
    </row>
    <row r="28" spans="1:41" ht="15" customHeight="1">
      <c r="A28" s="328">
        <v>3</v>
      </c>
      <c r="B28" s="330" t="s">
        <v>129</v>
      </c>
      <c r="C28" s="264" t="str">
        <f>IF(OR(C29="",E29=""),"",IF(C29=E29,"△",IF(C29&gt;E29,"○","●")))</f>
        <v>○</v>
      </c>
      <c r="D28" s="265"/>
      <c r="E28" s="266"/>
      <c r="F28" s="264" t="str">
        <f>IF(OR(F29="",H29=""),"",IF(F29=H29,"△",IF(F29&gt;H29,"○","●")))</f>
        <v>○</v>
      </c>
      <c r="G28" s="265"/>
      <c r="H28" s="266"/>
      <c r="I28" s="258">
        <f>IF(OR(I29="",K29=""),"",IF(I29=K29,"△",IF(I29&gt;K29,"○","●")))</f>
      </c>
      <c r="J28" s="259"/>
      <c r="K28" s="260"/>
      <c r="L28" s="264" t="str">
        <f>IF(OR(L29="",N29=""),"",IF(L29=N29,"△",IF(L29&gt;N29,"○","●")))</f>
        <v>○</v>
      </c>
      <c r="M28" s="265"/>
      <c r="N28" s="266"/>
      <c r="O28" s="264" t="str">
        <f>IF(OR(O29="",Q29=""),"",IF(O29=Q29,"△",IF(O29&gt;Q29,"○","●")))</f>
        <v>○</v>
      </c>
      <c r="P28" s="265"/>
      <c r="Q28" s="266"/>
      <c r="R28" s="254">
        <f>SUM(AF28:AF29)</f>
        <v>9</v>
      </c>
      <c r="S28" s="255"/>
      <c r="T28" s="254">
        <f>AG28</f>
        <v>11</v>
      </c>
      <c r="U28" s="255"/>
      <c r="V28" s="254">
        <f>AG29</f>
        <v>4</v>
      </c>
      <c r="W28" s="255"/>
      <c r="X28" s="254">
        <f>T28-V28</f>
        <v>7</v>
      </c>
      <c r="Y28" s="255"/>
      <c r="Z28" s="254">
        <v>1</v>
      </c>
      <c r="AA28" s="255"/>
      <c r="AD28" s="4"/>
      <c r="AF28" s="28">
        <f>COUNTIF(F28:Q29,"○")*3</f>
        <v>9</v>
      </c>
      <c r="AG28" s="29">
        <f>SUM(C29+F29+I29+L29+O29)</f>
        <v>11</v>
      </c>
      <c r="AK28" s="305"/>
      <c r="AO28" s="30"/>
    </row>
    <row r="29" spans="1:41" ht="15" customHeight="1">
      <c r="A29" s="329"/>
      <c r="B29" s="331"/>
      <c r="C29" s="31">
        <v>3</v>
      </c>
      <c r="D29" s="32" t="s">
        <v>13</v>
      </c>
      <c r="E29" s="33">
        <v>2</v>
      </c>
      <c r="F29" s="31">
        <v>3</v>
      </c>
      <c r="G29" s="32" t="s">
        <v>13</v>
      </c>
      <c r="H29" s="33">
        <v>0</v>
      </c>
      <c r="I29" s="261"/>
      <c r="J29" s="262"/>
      <c r="K29" s="263"/>
      <c r="L29" s="31">
        <v>2</v>
      </c>
      <c r="M29" s="32" t="s">
        <v>13</v>
      </c>
      <c r="N29" s="33">
        <v>1</v>
      </c>
      <c r="O29" s="31">
        <v>3</v>
      </c>
      <c r="P29" s="32" t="s">
        <v>13</v>
      </c>
      <c r="Q29" s="33">
        <v>1</v>
      </c>
      <c r="R29" s="256"/>
      <c r="S29" s="257"/>
      <c r="T29" s="256"/>
      <c r="U29" s="257"/>
      <c r="V29" s="256"/>
      <c r="W29" s="257"/>
      <c r="X29" s="256"/>
      <c r="Y29" s="257"/>
      <c r="Z29" s="256"/>
      <c r="AA29" s="257"/>
      <c r="AD29" s="4"/>
      <c r="AF29" s="28">
        <f>COUNTIF(F28:Q29,"△")</f>
        <v>0</v>
      </c>
      <c r="AG29" s="29">
        <f>SUM(E29+Q29+H29+K29+N29)</f>
        <v>4</v>
      </c>
      <c r="AK29" s="305"/>
      <c r="AO29" s="30"/>
    </row>
    <row r="30" spans="1:41" ht="15" customHeight="1">
      <c r="A30" s="328">
        <v>4</v>
      </c>
      <c r="B30" s="330" t="s">
        <v>130</v>
      </c>
      <c r="C30" s="264" t="str">
        <f>IF(OR(C31="",E31=""),"",IF(C31=E31,"△",IF(C31&gt;E31,"○","●")))</f>
        <v>●</v>
      </c>
      <c r="D30" s="265"/>
      <c r="E30" s="266"/>
      <c r="F30" s="264" t="str">
        <f>IF(OR(F31="",H31=""),"",IF(F31=H31,"△",IF(F31&gt;H31,"○","●")))</f>
        <v>●</v>
      </c>
      <c r="G30" s="265"/>
      <c r="H30" s="266"/>
      <c r="I30" s="264" t="str">
        <f>IF(OR(I31="",K31=""),"",IF(I31=K31,"△",IF(I31&gt;K31,"○","●")))</f>
        <v>●</v>
      </c>
      <c r="J30" s="265"/>
      <c r="K30" s="266"/>
      <c r="L30" s="258">
        <f>IF(OR(L31="",N31=""),"",IF(L31=N31,"△",IF(L31&gt;N31,"○","●")))</f>
      </c>
      <c r="M30" s="259"/>
      <c r="N30" s="260"/>
      <c r="O30" s="264" t="str">
        <f>IF(OR(O31="",Q31=""),"",IF(O31=Q31,"△",IF(O31&gt;Q31,"○","●")))</f>
        <v>●</v>
      </c>
      <c r="P30" s="265"/>
      <c r="Q30" s="266"/>
      <c r="R30" s="254">
        <f>SUM(AF30:AF31)</f>
        <v>0</v>
      </c>
      <c r="S30" s="255"/>
      <c r="T30" s="254">
        <f>AG30</f>
        <v>2</v>
      </c>
      <c r="U30" s="255"/>
      <c r="V30" s="254">
        <f>AG31</f>
        <v>10</v>
      </c>
      <c r="W30" s="255"/>
      <c r="X30" s="254">
        <f>T30-V30</f>
        <v>-8</v>
      </c>
      <c r="Y30" s="255"/>
      <c r="Z30" s="254">
        <v>5</v>
      </c>
      <c r="AA30" s="255"/>
      <c r="AD30" s="4"/>
      <c r="AF30" s="28">
        <f>COUNTIF(F30:Q31,"○")*3</f>
        <v>0</v>
      </c>
      <c r="AG30" s="29">
        <f>SUM(C31+F31+I31+L31+O31)</f>
        <v>2</v>
      </c>
      <c r="AK30" s="305"/>
      <c r="AO30" s="30"/>
    </row>
    <row r="31" spans="1:41" ht="15" customHeight="1">
      <c r="A31" s="329"/>
      <c r="B31" s="331"/>
      <c r="C31" s="31">
        <v>0</v>
      </c>
      <c r="D31" s="32" t="s">
        <v>13</v>
      </c>
      <c r="E31" s="33">
        <v>4</v>
      </c>
      <c r="F31" s="31">
        <v>1</v>
      </c>
      <c r="G31" s="32" t="s">
        <v>13</v>
      </c>
      <c r="H31" s="33">
        <v>3</v>
      </c>
      <c r="I31" s="31">
        <v>1</v>
      </c>
      <c r="J31" s="32" t="s">
        <v>13</v>
      </c>
      <c r="K31" s="33">
        <v>2</v>
      </c>
      <c r="L31" s="261"/>
      <c r="M31" s="262"/>
      <c r="N31" s="263"/>
      <c r="O31" s="31">
        <v>0</v>
      </c>
      <c r="P31" s="32" t="s">
        <v>13</v>
      </c>
      <c r="Q31" s="33">
        <v>1</v>
      </c>
      <c r="R31" s="256"/>
      <c r="S31" s="257"/>
      <c r="T31" s="256"/>
      <c r="U31" s="257"/>
      <c r="V31" s="256"/>
      <c r="W31" s="257"/>
      <c r="X31" s="256"/>
      <c r="Y31" s="257"/>
      <c r="Z31" s="256"/>
      <c r="AA31" s="257"/>
      <c r="AB31" s="121"/>
      <c r="AD31" s="4"/>
      <c r="AF31" s="28">
        <f>COUNTIF(F30:Q31,"△")</f>
        <v>0</v>
      </c>
      <c r="AG31" s="29">
        <f>SUM(E31+Q31+H31+K31+N31)</f>
        <v>10</v>
      </c>
      <c r="AK31" s="305"/>
      <c r="AO31" s="30"/>
    </row>
    <row r="32" spans="1:41" ht="15" customHeight="1">
      <c r="A32" s="328">
        <v>5</v>
      </c>
      <c r="B32" s="330" t="s">
        <v>131</v>
      </c>
      <c r="C32" s="264" t="str">
        <f>IF(OR(C33="",E33=""),"",IF(C33=E33,"△",IF(C33&gt;E33,"○","●")))</f>
        <v>●</v>
      </c>
      <c r="D32" s="265"/>
      <c r="E32" s="266"/>
      <c r="F32" s="264" t="str">
        <f>IF(OR(F33="",H33=""),"",IF(F33=H33,"△",IF(F33&gt;H33,"○","●")))</f>
        <v>●</v>
      </c>
      <c r="G32" s="265"/>
      <c r="H32" s="266"/>
      <c r="I32" s="264" t="str">
        <f>IF(OR(I33="",K33=""),"",IF(I33=K33,"△",IF(I33&gt;K33,"○","●")))</f>
        <v>●</v>
      </c>
      <c r="J32" s="265"/>
      <c r="K32" s="266"/>
      <c r="L32" s="264" t="str">
        <f>IF(OR(L33="",N33=""),"",IF(L33=N33,"△",IF(L33&gt;N33,"○","●")))</f>
        <v>○</v>
      </c>
      <c r="M32" s="265"/>
      <c r="N32" s="266"/>
      <c r="O32" s="258">
        <f>IF(OR(O33="",Q33=""),"",IF(O33=Q33,"△",IF(O33&gt;Q33,"○","●")))</f>
      </c>
      <c r="P32" s="259"/>
      <c r="Q32" s="260"/>
      <c r="R32" s="254">
        <f>SUM(AF32:AF33)</f>
        <v>3</v>
      </c>
      <c r="S32" s="255"/>
      <c r="T32" s="254">
        <f>AG32</f>
        <v>4</v>
      </c>
      <c r="U32" s="255"/>
      <c r="V32" s="254">
        <f>AG33</f>
        <v>13</v>
      </c>
      <c r="W32" s="255"/>
      <c r="X32" s="254">
        <f>T32-V32</f>
        <v>-9</v>
      </c>
      <c r="Y32" s="255"/>
      <c r="Z32" s="254">
        <v>4</v>
      </c>
      <c r="AA32" s="255"/>
      <c r="AD32" s="4"/>
      <c r="AF32" s="28">
        <f>COUNTIF(F32:Q33,"○")*3</f>
        <v>3</v>
      </c>
      <c r="AG32" s="29">
        <f>SUM(C33+F33+I33+L33+O33)</f>
        <v>4</v>
      </c>
      <c r="AK32" s="305"/>
      <c r="AO32" s="30"/>
    </row>
    <row r="33" spans="1:41" ht="15" customHeight="1">
      <c r="A33" s="329"/>
      <c r="B33" s="331"/>
      <c r="C33" s="31">
        <v>1</v>
      </c>
      <c r="D33" s="32" t="s">
        <v>13</v>
      </c>
      <c r="E33" s="33">
        <v>8</v>
      </c>
      <c r="F33" s="31">
        <v>1</v>
      </c>
      <c r="G33" s="32" t="s">
        <v>13</v>
      </c>
      <c r="H33" s="33">
        <v>2</v>
      </c>
      <c r="I33" s="31">
        <v>1</v>
      </c>
      <c r="J33" s="32" t="s">
        <v>13</v>
      </c>
      <c r="K33" s="33">
        <v>3</v>
      </c>
      <c r="L33" s="31">
        <v>1</v>
      </c>
      <c r="M33" s="32" t="s">
        <v>13</v>
      </c>
      <c r="N33" s="33">
        <v>0</v>
      </c>
      <c r="O33" s="261"/>
      <c r="P33" s="262"/>
      <c r="Q33" s="263"/>
      <c r="R33" s="256"/>
      <c r="S33" s="257"/>
      <c r="T33" s="256"/>
      <c r="U33" s="257"/>
      <c r="V33" s="256"/>
      <c r="W33" s="257"/>
      <c r="X33" s="256"/>
      <c r="Y33" s="257"/>
      <c r="Z33" s="256"/>
      <c r="AA33" s="257"/>
      <c r="AB33" s="121"/>
      <c r="AD33" s="4"/>
      <c r="AF33" s="28">
        <f>COUNTIF(F32:Q33,"△")</f>
        <v>0</v>
      </c>
      <c r="AG33" s="29">
        <f>SUM(E33+Q33+H33+K33+N33)</f>
        <v>13</v>
      </c>
      <c r="AK33" s="305"/>
      <c r="AO33" s="30"/>
    </row>
    <row r="34" spans="2:35" ht="15" customHeight="1">
      <c r="B34" s="19"/>
      <c r="D34" s="40"/>
      <c r="E34" s="40"/>
      <c r="F34" s="40"/>
      <c r="G34" s="40"/>
      <c r="H34" s="40"/>
      <c r="J34" s="40"/>
      <c r="K34" s="99"/>
      <c r="L34" s="99"/>
      <c r="M34" s="99"/>
      <c r="N34" s="99"/>
      <c r="P34" s="40"/>
      <c r="Q34" s="99"/>
      <c r="R34" s="99"/>
      <c r="S34" s="99"/>
      <c r="T34" s="99"/>
      <c r="U34" s="40"/>
      <c r="V34" s="93"/>
      <c r="AB34" s="5"/>
      <c r="AC34" s="5"/>
      <c r="AD34" s="5"/>
      <c r="AE34" s="5"/>
      <c r="AF34" s="5"/>
      <c r="AG34" s="5"/>
      <c r="AH34" s="5"/>
      <c r="AI34" s="5"/>
    </row>
    <row r="35" spans="1:35" ht="15" customHeight="1">
      <c r="A35" s="338" t="s">
        <v>1</v>
      </c>
      <c r="B35" s="338"/>
      <c r="C35" s="338"/>
      <c r="D35" s="338"/>
      <c r="AB35" s="6"/>
      <c r="AC35" s="6"/>
      <c r="AD35" s="6"/>
      <c r="AE35" s="6"/>
      <c r="AF35" s="5"/>
      <c r="AG35" s="5"/>
      <c r="AH35" s="5"/>
      <c r="AI35" s="5"/>
    </row>
    <row r="36" spans="1:33" ht="15" customHeight="1">
      <c r="A36" s="7"/>
      <c r="B36" s="7" t="s">
        <v>2</v>
      </c>
      <c r="C36" s="339" t="s">
        <v>3</v>
      </c>
      <c r="D36" s="340"/>
      <c r="E36" s="267" t="s">
        <v>4</v>
      </c>
      <c r="F36" s="268"/>
      <c r="G36" s="268"/>
      <c r="H36" s="268"/>
      <c r="I36" s="268"/>
      <c r="J36" s="268"/>
      <c r="K36" s="268"/>
      <c r="L36" s="268"/>
      <c r="M36" s="268"/>
      <c r="N36" s="268"/>
      <c r="O36" s="269"/>
      <c r="P36" s="341" t="s">
        <v>5</v>
      </c>
      <c r="Q36" s="341"/>
      <c r="R36" s="341"/>
      <c r="S36" s="341"/>
      <c r="T36" s="341"/>
      <c r="U36" s="341"/>
      <c r="V36" s="341"/>
      <c r="W36" s="341"/>
      <c r="X36" s="341" t="s">
        <v>6</v>
      </c>
      <c r="Y36" s="341"/>
      <c r="Z36" s="341"/>
      <c r="AA36" s="341"/>
      <c r="AB36" s="341"/>
      <c r="AC36" s="341"/>
      <c r="AD36" s="341"/>
      <c r="AE36" s="8"/>
      <c r="AF36" s="9"/>
      <c r="AG36" s="9"/>
    </row>
    <row r="37" spans="1:33" ht="15" customHeight="1">
      <c r="A37" s="10">
        <v>1</v>
      </c>
      <c r="B37" s="141">
        <v>43427</v>
      </c>
      <c r="C37" s="356">
        <v>0.5</v>
      </c>
      <c r="D37" s="357"/>
      <c r="E37" s="217" t="s">
        <v>143</v>
      </c>
      <c r="F37" s="218"/>
      <c r="G37" s="218"/>
      <c r="H37" s="219"/>
      <c r="I37" s="12">
        <v>1</v>
      </c>
      <c r="J37" s="13" t="s">
        <v>148</v>
      </c>
      <c r="K37" s="14">
        <v>0</v>
      </c>
      <c r="L37" s="335" t="s">
        <v>144</v>
      </c>
      <c r="M37" s="218"/>
      <c r="N37" s="218"/>
      <c r="O37" s="336"/>
      <c r="P37" s="270" t="s">
        <v>152</v>
      </c>
      <c r="Q37" s="271"/>
      <c r="R37" s="271"/>
      <c r="S37" s="272"/>
      <c r="T37" s="297" t="s">
        <v>153</v>
      </c>
      <c r="U37" s="271"/>
      <c r="V37" s="271"/>
      <c r="W37" s="298"/>
      <c r="X37" s="282" t="s">
        <v>158</v>
      </c>
      <c r="Y37" s="283"/>
      <c r="Z37" s="283"/>
      <c r="AA37" s="283"/>
      <c r="AB37" s="283"/>
      <c r="AC37" s="283"/>
      <c r="AD37" s="284"/>
      <c r="AE37" s="8"/>
      <c r="AF37" s="9"/>
      <c r="AG37" s="9"/>
    </row>
    <row r="38" spans="1:33" ht="15" customHeight="1">
      <c r="A38" s="15">
        <v>2</v>
      </c>
      <c r="B38" s="143" t="s">
        <v>150</v>
      </c>
      <c r="C38" s="342">
        <v>0.5416666666666666</v>
      </c>
      <c r="D38" s="343"/>
      <c r="E38" s="354" t="s">
        <v>154</v>
      </c>
      <c r="F38" s="348"/>
      <c r="G38" s="348"/>
      <c r="H38" s="355"/>
      <c r="I38" s="144">
        <v>7</v>
      </c>
      <c r="J38" s="145" t="s">
        <v>148</v>
      </c>
      <c r="K38" s="146">
        <v>1</v>
      </c>
      <c r="L38" s="347" t="s">
        <v>155</v>
      </c>
      <c r="M38" s="348"/>
      <c r="N38" s="348"/>
      <c r="O38" s="349"/>
      <c r="P38" s="315" t="s">
        <v>156</v>
      </c>
      <c r="Q38" s="289"/>
      <c r="R38" s="289"/>
      <c r="S38" s="316"/>
      <c r="T38" s="288" t="s">
        <v>157</v>
      </c>
      <c r="U38" s="289"/>
      <c r="V38" s="289"/>
      <c r="W38" s="290"/>
      <c r="X38" s="418" t="s">
        <v>159</v>
      </c>
      <c r="Y38" s="419"/>
      <c r="Z38" s="419"/>
      <c r="AA38" s="419"/>
      <c r="AB38" s="419"/>
      <c r="AC38" s="419"/>
      <c r="AD38" s="420"/>
      <c r="AE38" s="8"/>
      <c r="AF38" s="9"/>
      <c r="AG38" s="9"/>
    </row>
    <row r="39" spans="1:33" ht="15" customHeight="1">
      <c r="A39" s="10">
        <v>3</v>
      </c>
      <c r="B39" s="141">
        <v>43428</v>
      </c>
      <c r="C39" s="358">
        <v>0.5416666666666666</v>
      </c>
      <c r="D39" s="359"/>
      <c r="E39" s="217" t="s">
        <v>144</v>
      </c>
      <c r="F39" s="218"/>
      <c r="G39" s="218"/>
      <c r="H39" s="219"/>
      <c r="I39" s="12">
        <v>6</v>
      </c>
      <c r="J39" s="13" t="s">
        <v>148</v>
      </c>
      <c r="K39" s="14">
        <v>4</v>
      </c>
      <c r="L39" s="335" t="s">
        <v>155</v>
      </c>
      <c r="M39" s="218"/>
      <c r="N39" s="218"/>
      <c r="O39" s="336"/>
      <c r="P39" s="352" t="s">
        <v>160</v>
      </c>
      <c r="Q39" s="274"/>
      <c r="R39" s="274"/>
      <c r="S39" s="353"/>
      <c r="T39" s="273" t="s">
        <v>154</v>
      </c>
      <c r="U39" s="274"/>
      <c r="V39" s="274"/>
      <c r="W39" s="275"/>
      <c r="X39" s="291" t="s">
        <v>151</v>
      </c>
      <c r="Y39" s="292"/>
      <c r="Z39" s="292"/>
      <c r="AA39" s="292"/>
      <c r="AB39" s="292"/>
      <c r="AC39" s="292"/>
      <c r="AD39" s="293"/>
      <c r="AE39" s="8"/>
      <c r="AF39" s="9"/>
      <c r="AG39" s="9"/>
    </row>
    <row r="40" spans="1:33" ht="15" customHeight="1">
      <c r="A40" s="15">
        <v>4</v>
      </c>
      <c r="B40" s="142" t="s">
        <v>150</v>
      </c>
      <c r="C40" s="350">
        <v>0.6041666666666666</v>
      </c>
      <c r="D40" s="351"/>
      <c r="E40" s="208" t="s">
        <v>160</v>
      </c>
      <c r="F40" s="209"/>
      <c r="G40" s="209"/>
      <c r="H40" s="210"/>
      <c r="I40" s="16">
        <v>0</v>
      </c>
      <c r="J40" s="17" t="s">
        <v>148</v>
      </c>
      <c r="K40" s="18">
        <v>0</v>
      </c>
      <c r="L40" s="317" t="s">
        <v>154</v>
      </c>
      <c r="M40" s="209"/>
      <c r="N40" s="209"/>
      <c r="O40" s="318"/>
      <c r="P40" s="344" t="s">
        <v>144</v>
      </c>
      <c r="Q40" s="345"/>
      <c r="R40" s="345"/>
      <c r="S40" s="346"/>
      <c r="T40" s="416" t="s">
        <v>155</v>
      </c>
      <c r="U40" s="345"/>
      <c r="V40" s="345"/>
      <c r="W40" s="417"/>
      <c r="X40" s="294"/>
      <c r="Y40" s="295"/>
      <c r="Z40" s="295"/>
      <c r="AA40" s="295"/>
      <c r="AB40" s="295"/>
      <c r="AC40" s="295"/>
      <c r="AD40" s="296"/>
      <c r="AE40" s="8"/>
      <c r="AF40" s="9"/>
      <c r="AG40" s="9"/>
    </row>
    <row r="41" spans="1:33" ht="15" customHeight="1">
      <c r="A41" s="10">
        <v>5</v>
      </c>
      <c r="B41" s="141">
        <v>43429</v>
      </c>
      <c r="C41" s="356">
        <v>0.4791666666666667</v>
      </c>
      <c r="D41" s="357"/>
      <c r="E41" s="360" t="s">
        <v>154</v>
      </c>
      <c r="F41" s="361"/>
      <c r="G41" s="361"/>
      <c r="H41" s="362"/>
      <c r="I41" s="12">
        <v>6</v>
      </c>
      <c r="J41" s="13" t="s">
        <v>148</v>
      </c>
      <c r="K41" s="14">
        <v>0</v>
      </c>
      <c r="L41" s="335" t="s">
        <v>144</v>
      </c>
      <c r="M41" s="218"/>
      <c r="N41" s="218"/>
      <c r="O41" s="336"/>
      <c r="P41" s="270" t="s">
        <v>156</v>
      </c>
      <c r="Q41" s="271"/>
      <c r="R41" s="271"/>
      <c r="S41" s="272"/>
      <c r="T41" s="273" t="s">
        <v>153</v>
      </c>
      <c r="U41" s="274"/>
      <c r="V41" s="274"/>
      <c r="W41" s="275"/>
      <c r="X41" s="282" t="s">
        <v>159</v>
      </c>
      <c r="Y41" s="283"/>
      <c r="Z41" s="283"/>
      <c r="AA41" s="283"/>
      <c r="AB41" s="283"/>
      <c r="AC41" s="283"/>
      <c r="AD41" s="284"/>
      <c r="AE41" s="8"/>
      <c r="AF41" s="9"/>
      <c r="AG41" s="9"/>
    </row>
    <row r="42" spans="1:33" ht="15" customHeight="1">
      <c r="A42" s="15">
        <v>6</v>
      </c>
      <c r="B42" s="142" t="s">
        <v>150</v>
      </c>
      <c r="C42" s="350">
        <v>0.5</v>
      </c>
      <c r="D42" s="351"/>
      <c r="E42" s="208" t="s">
        <v>118</v>
      </c>
      <c r="F42" s="209"/>
      <c r="G42" s="209"/>
      <c r="H42" s="210"/>
      <c r="I42" s="16">
        <v>0</v>
      </c>
      <c r="J42" s="17" t="s">
        <v>148</v>
      </c>
      <c r="K42" s="18">
        <v>9</v>
      </c>
      <c r="L42" s="317" t="s">
        <v>160</v>
      </c>
      <c r="M42" s="209"/>
      <c r="N42" s="209"/>
      <c r="O42" s="318"/>
      <c r="P42" s="344" t="s">
        <v>121</v>
      </c>
      <c r="Q42" s="345"/>
      <c r="R42" s="345"/>
      <c r="S42" s="346"/>
      <c r="T42" s="416" t="s">
        <v>157</v>
      </c>
      <c r="U42" s="345"/>
      <c r="V42" s="345"/>
      <c r="W42" s="417"/>
      <c r="X42" s="418" t="s">
        <v>158</v>
      </c>
      <c r="Y42" s="419"/>
      <c r="Z42" s="419"/>
      <c r="AA42" s="419"/>
      <c r="AB42" s="419"/>
      <c r="AC42" s="419"/>
      <c r="AD42" s="420"/>
      <c r="AE42" s="8"/>
      <c r="AF42" s="9"/>
      <c r="AG42" s="9"/>
    </row>
    <row r="43" spans="1:35" ht="15" customHeight="1">
      <c r="A43" s="19"/>
      <c r="B43" s="19"/>
      <c r="C43" s="20"/>
      <c r="D43" s="20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1"/>
      <c r="Q43" s="21"/>
      <c r="R43" s="21"/>
      <c r="S43" s="21"/>
      <c r="T43" s="21"/>
      <c r="U43" s="21"/>
      <c r="V43" s="21"/>
      <c r="W43" s="19"/>
      <c r="X43" s="19"/>
      <c r="Y43" s="19"/>
      <c r="AB43" s="22"/>
      <c r="AC43" s="22"/>
      <c r="AD43" s="20"/>
      <c r="AE43" s="20"/>
      <c r="AF43" s="22"/>
      <c r="AG43" s="22"/>
      <c r="AH43" s="22"/>
      <c r="AI43" s="22"/>
    </row>
    <row r="44" spans="1:38" ht="15" customHeight="1">
      <c r="A44" s="363" t="s">
        <v>7</v>
      </c>
      <c r="B44" s="364"/>
      <c r="C44" s="306" t="str">
        <f>B45</f>
        <v>DUOパーク</v>
      </c>
      <c r="D44" s="307"/>
      <c r="E44" s="308"/>
      <c r="F44" s="306" t="str">
        <f>B47</f>
        <v>仙台FC</v>
      </c>
      <c r="G44" s="307"/>
      <c r="H44" s="308"/>
      <c r="I44" s="306" t="str">
        <f>B49</f>
        <v>MESSE仙台</v>
      </c>
      <c r="J44" s="307"/>
      <c r="K44" s="308"/>
      <c r="L44" s="306" t="str">
        <f>B51</f>
        <v>FC　LIBERTA</v>
      </c>
      <c r="M44" s="307"/>
      <c r="N44" s="308"/>
      <c r="O44" s="309" t="s">
        <v>8</v>
      </c>
      <c r="P44" s="310"/>
      <c r="Q44" s="309" t="s">
        <v>9</v>
      </c>
      <c r="R44" s="310"/>
      <c r="S44" s="309" t="s">
        <v>10</v>
      </c>
      <c r="T44" s="310"/>
      <c r="U44" s="309" t="s">
        <v>11</v>
      </c>
      <c r="V44" s="310"/>
      <c r="W44" s="309" t="s">
        <v>12</v>
      </c>
      <c r="X44" s="310"/>
      <c r="AF44" s="25"/>
      <c r="AG44" s="26"/>
      <c r="AH44" s="19"/>
      <c r="AL44" s="27"/>
    </row>
    <row r="45" spans="1:38" ht="15" customHeight="1">
      <c r="A45" s="328">
        <v>1</v>
      </c>
      <c r="B45" s="365" t="s">
        <v>132</v>
      </c>
      <c r="C45" s="258">
        <f>IF(OR(C46="",E46=""),"",IF(C46=E46,"△",IF(C46&gt;E46,"○","●")))</f>
      </c>
      <c r="D45" s="259"/>
      <c r="E45" s="260"/>
      <c r="F45" s="264" t="str">
        <f>IF(OR(F46="",H46=""),"",IF(F46=H46,"△",IF(F46&gt;H46,"○","●")))</f>
        <v>△</v>
      </c>
      <c r="G45" s="265"/>
      <c r="H45" s="266"/>
      <c r="I45" s="264" t="str">
        <f>IF(OR(I46="",K46=""),"",IF(I46=K46,"△",IF(I46&gt;K46,"○","●")))</f>
        <v>○</v>
      </c>
      <c r="J45" s="265"/>
      <c r="K45" s="266"/>
      <c r="L45" s="264" t="str">
        <f>IF(OR(L46="",N46=""),"",IF(L46=N46,"△",IF(L46&gt;N46,"○","●")))</f>
        <v>○</v>
      </c>
      <c r="M45" s="265"/>
      <c r="N45" s="266"/>
      <c r="O45" s="254">
        <f>SUM(AC45:AC46)</f>
        <v>7</v>
      </c>
      <c r="P45" s="255"/>
      <c r="Q45" s="254">
        <f>AD45</f>
        <v>10</v>
      </c>
      <c r="R45" s="255"/>
      <c r="S45" s="254">
        <f>AD46</f>
        <v>0</v>
      </c>
      <c r="T45" s="255"/>
      <c r="U45" s="254">
        <f>Q45-S45</f>
        <v>10</v>
      </c>
      <c r="V45" s="255"/>
      <c r="W45" s="254">
        <v>2</v>
      </c>
      <c r="X45" s="255"/>
      <c r="AC45" s="28">
        <f>COUNTIF(C45:N46,"○")*3</f>
        <v>6</v>
      </c>
      <c r="AD45" s="29">
        <f>SUM(C46+F46+I46+L46)</f>
        <v>10</v>
      </c>
      <c r="AH45" s="305"/>
      <c r="AL45" s="30"/>
    </row>
    <row r="46" spans="1:38" ht="15" customHeight="1">
      <c r="A46" s="329"/>
      <c r="B46" s="366"/>
      <c r="C46" s="261"/>
      <c r="D46" s="262"/>
      <c r="E46" s="263"/>
      <c r="F46" s="31">
        <v>0</v>
      </c>
      <c r="G46" s="32" t="s">
        <v>13</v>
      </c>
      <c r="H46" s="33">
        <v>0</v>
      </c>
      <c r="I46" s="31">
        <v>9</v>
      </c>
      <c r="J46" s="32" t="s">
        <v>13</v>
      </c>
      <c r="K46" s="33">
        <v>0</v>
      </c>
      <c r="L46" s="31">
        <v>1</v>
      </c>
      <c r="M46" s="32" t="s">
        <v>13</v>
      </c>
      <c r="N46" s="33">
        <v>0</v>
      </c>
      <c r="O46" s="256"/>
      <c r="P46" s="257"/>
      <c r="Q46" s="256"/>
      <c r="R46" s="257"/>
      <c r="S46" s="256"/>
      <c r="T46" s="257"/>
      <c r="U46" s="256"/>
      <c r="V46" s="257"/>
      <c r="W46" s="256"/>
      <c r="X46" s="257"/>
      <c r="AC46" s="28">
        <f>COUNTIF(C45:N46,"△")</f>
        <v>1</v>
      </c>
      <c r="AD46" s="29">
        <f>SUM(N46+E46+H46+K46)</f>
        <v>0</v>
      </c>
      <c r="AH46" s="305"/>
      <c r="AL46" s="30"/>
    </row>
    <row r="47" spans="1:38" ht="15" customHeight="1">
      <c r="A47" s="328">
        <v>2</v>
      </c>
      <c r="B47" s="330" t="s">
        <v>133</v>
      </c>
      <c r="C47" s="264" t="str">
        <f>IF(OR(C48="",E48=""),"",IF(C48=E48,"△",IF(C48&gt;E48,"○","●")))</f>
        <v>△</v>
      </c>
      <c r="D47" s="265"/>
      <c r="E47" s="266"/>
      <c r="F47" s="258">
        <f>IF(OR(F48="",H48=""),"",IF(F48=H48,"△",IF(F48&gt;H48,"○","●")))</f>
      </c>
      <c r="G47" s="259"/>
      <c r="H47" s="260"/>
      <c r="I47" s="264" t="str">
        <f>IF(OR(I48="",K48=""),"",IF(I48=K48,"△",IF(I48&gt;K48,"○","●")))</f>
        <v>○</v>
      </c>
      <c r="J47" s="265"/>
      <c r="K47" s="266"/>
      <c r="L47" s="264" t="str">
        <f>IF(OR(L48="",N48=""),"",IF(L48=N48,"△",IF(L48&gt;N48,"○","●")))</f>
        <v>○</v>
      </c>
      <c r="M47" s="265"/>
      <c r="N47" s="266"/>
      <c r="O47" s="254">
        <f>SUM(AC47:AC48)</f>
        <v>7</v>
      </c>
      <c r="P47" s="255"/>
      <c r="Q47" s="254">
        <f>AD47</f>
        <v>13</v>
      </c>
      <c r="R47" s="255"/>
      <c r="S47" s="254">
        <f>AD48</f>
        <v>1</v>
      </c>
      <c r="T47" s="255"/>
      <c r="U47" s="254">
        <f>Q47-S47</f>
        <v>12</v>
      </c>
      <c r="V47" s="255"/>
      <c r="W47" s="254">
        <v>1</v>
      </c>
      <c r="X47" s="255"/>
      <c r="AC47" s="28">
        <f>COUNTIF(C47:N48,"○")*3</f>
        <v>6</v>
      </c>
      <c r="AD47" s="29">
        <f>SUM(C48+F48+I48+L48)</f>
        <v>13</v>
      </c>
      <c r="AH47" s="305"/>
      <c r="AL47" s="30"/>
    </row>
    <row r="48" spans="1:38" ht="15" customHeight="1">
      <c r="A48" s="329"/>
      <c r="B48" s="331"/>
      <c r="C48" s="31">
        <v>0</v>
      </c>
      <c r="D48" s="32" t="s">
        <v>13</v>
      </c>
      <c r="E48" s="33">
        <v>0</v>
      </c>
      <c r="F48" s="261"/>
      <c r="G48" s="262"/>
      <c r="H48" s="263"/>
      <c r="I48" s="31">
        <v>7</v>
      </c>
      <c r="J48" s="32" t="s">
        <v>13</v>
      </c>
      <c r="K48" s="33">
        <v>1</v>
      </c>
      <c r="L48" s="31">
        <v>6</v>
      </c>
      <c r="M48" s="32" t="s">
        <v>13</v>
      </c>
      <c r="N48" s="33">
        <v>0</v>
      </c>
      <c r="O48" s="256"/>
      <c r="P48" s="257"/>
      <c r="Q48" s="256"/>
      <c r="R48" s="257"/>
      <c r="S48" s="256"/>
      <c r="T48" s="257"/>
      <c r="U48" s="256"/>
      <c r="V48" s="257"/>
      <c r="W48" s="256"/>
      <c r="X48" s="257"/>
      <c r="AC48" s="28">
        <f>COUNTIF(C47:N48,"△")</f>
        <v>1</v>
      </c>
      <c r="AD48" s="29">
        <f>SUM(N48+E48+H48+K48)</f>
        <v>1</v>
      </c>
      <c r="AH48" s="305"/>
      <c r="AL48" s="30"/>
    </row>
    <row r="49" spans="1:38" ht="15" customHeight="1">
      <c r="A49" s="328">
        <v>3</v>
      </c>
      <c r="B49" s="330" t="s">
        <v>134</v>
      </c>
      <c r="C49" s="264" t="str">
        <f>IF(OR(C50="",E50=""),"",IF(C50=E50,"△",IF(C50&gt;E50,"○","●")))</f>
        <v>●</v>
      </c>
      <c r="D49" s="265"/>
      <c r="E49" s="266"/>
      <c r="F49" s="264" t="str">
        <f>IF(OR(F50="",H50=""),"",IF(F50=H50,"△",IF(F50&gt;H50,"○","●")))</f>
        <v>●</v>
      </c>
      <c r="G49" s="265"/>
      <c r="H49" s="266"/>
      <c r="I49" s="258">
        <f>IF(OR(I50="",K50=""),"",IF(I50=K50,"△",IF(I50&gt;K50,"○","●")))</f>
      </c>
      <c r="J49" s="259"/>
      <c r="K49" s="260"/>
      <c r="L49" s="264" t="str">
        <f>IF(OR(L50="",N50=""),"",IF(L50=N50,"△",IF(L50&gt;N50,"○","●")))</f>
        <v>●</v>
      </c>
      <c r="M49" s="265"/>
      <c r="N49" s="266"/>
      <c r="O49" s="254">
        <f>SUM(AC49:AC50)</f>
        <v>0</v>
      </c>
      <c r="P49" s="255"/>
      <c r="Q49" s="254">
        <f>AD49</f>
        <v>5</v>
      </c>
      <c r="R49" s="255"/>
      <c r="S49" s="254">
        <f>AD50</f>
        <v>22</v>
      </c>
      <c r="T49" s="255"/>
      <c r="U49" s="254">
        <f>Q49-S49</f>
        <v>-17</v>
      </c>
      <c r="V49" s="255"/>
      <c r="W49" s="254">
        <v>4</v>
      </c>
      <c r="X49" s="255"/>
      <c r="AC49" s="28">
        <f>COUNTIF(C49:N50,"○")*3</f>
        <v>0</v>
      </c>
      <c r="AD49" s="29">
        <f>SUM(C50+F50+I50+L50)</f>
        <v>5</v>
      </c>
      <c r="AH49" s="305"/>
      <c r="AL49" s="30"/>
    </row>
    <row r="50" spans="1:38" ht="15" customHeight="1">
      <c r="A50" s="329"/>
      <c r="B50" s="331"/>
      <c r="C50" s="31">
        <v>0</v>
      </c>
      <c r="D50" s="32" t="s">
        <v>13</v>
      </c>
      <c r="E50" s="33">
        <v>9</v>
      </c>
      <c r="F50" s="31">
        <v>1</v>
      </c>
      <c r="G50" s="32" t="s">
        <v>13</v>
      </c>
      <c r="H50" s="33">
        <v>7</v>
      </c>
      <c r="I50" s="261"/>
      <c r="J50" s="262"/>
      <c r="K50" s="263"/>
      <c r="L50" s="31">
        <v>4</v>
      </c>
      <c r="M50" s="32" t="s">
        <v>13</v>
      </c>
      <c r="N50" s="33">
        <v>6</v>
      </c>
      <c r="O50" s="256"/>
      <c r="P50" s="257"/>
      <c r="Q50" s="256"/>
      <c r="R50" s="257"/>
      <c r="S50" s="256"/>
      <c r="T50" s="257"/>
      <c r="U50" s="256"/>
      <c r="V50" s="257"/>
      <c r="W50" s="256"/>
      <c r="X50" s="257"/>
      <c r="AC50" s="28">
        <f>COUNTIF(C49:N50,"△")</f>
        <v>0</v>
      </c>
      <c r="AD50" s="29">
        <f>SUM(N50+E50+H50+K50)</f>
        <v>22</v>
      </c>
      <c r="AH50" s="305"/>
      <c r="AL50" s="30"/>
    </row>
    <row r="51" spans="1:38" ht="15" customHeight="1">
      <c r="A51" s="328">
        <v>4</v>
      </c>
      <c r="B51" s="330" t="s">
        <v>135</v>
      </c>
      <c r="C51" s="264" t="str">
        <f>IF(OR(C52="",E52=""),"",IF(C52=E52,"△",IF(C52&gt;E52,"○","●")))</f>
        <v>●</v>
      </c>
      <c r="D51" s="265"/>
      <c r="E51" s="266"/>
      <c r="F51" s="264" t="str">
        <f>IF(OR(F52="",H52=""),"",IF(F52=H52,"△",IF(F52&gt;H52,"○","●")))</f>
        <v>●</v>
      </c>
      <c r="G51" s="265"/>
      <c r="H51" s="266"/>
      <c r="I51" s="264" t="str">
        <f>IF(OR(I52="",K52=""),"",IF(I52=K52,"△",IF(I52&gt;K52,"○","●")))</f>
        <v>○</v>
      </c>
      <c r="J51" s="265"/>
      <c r="K51" s="266"/>
      <c r="L51" s="258">
        <f>IF(OR(L52="",N52=""),"",IF(L52=N52,"△",IF(L52&gt;N52,"○","●")))</f>
      </c>
      <c r="M51" s="259"/>
      <c r="N51" s="260"/>
      <c r="O51" s="254">
        <f>SUM(AC51:AC52)</f>
        <v>3</v>
      </c>
      <c r="P51" s="255"/>
      <c r="Q51" s="254">
        <f>AD51</f>
        <v>6</v>
      </c>
      <c r="R51" s="255"/>
      <c r="S51" s="254">
        <f>AD52</f>
        <v>11</v>
      </c>
      <c r="T51" s="255"/>
      <c r="U51" s="254">
        <f>Q51-S51</f>
        <v>-5</v>
      </c>
      <c r="V51" s="255"/>
      <c r="W51" s="254">
        <v>3</v>
      </c>
      <c r="X51" s="255"/>
      <c r="AC51" s="28">
        <f>COUNTIF(C51:N52,"○")*3</f>
        <v>3</v>
      </c>
      <c r="AD51" s="29">
        <f>SUM(C52+F52+I52+L52)</f>
        <v>6</v>
      </c>
      <c r="AH51" s="305"/>
      <c r="AL51" s="30"/>
    </row>
    <row r="52" spans="1:38" ht="15" customHeight="1">
      <c r="A52" s="329"/>
      <c r="B52" s="331"/>
      <c r="C52" s="31">
        <v>0</v>
      </c>
      <c r="D52" s="32" t="s">
        <v>13</v>
      </c>
      <c r="E52" s="33">
        <v>1</v>
      </c>
      <c r="F52" s="31">
        <v>0</v>
      </c>
      <c r="G52" s="32" t="s">
        <v>13</v>
      </c>
      <c r="H52" s="33">
        <v>6</v>
      </c>
      <c r="I52" s="31">
        <v>6</v>
      </c>
      <c r="J52" s="32" t="s">
        <v>13</v>
      </c>
      <c r="K52" s="33">
        <v>4</v>
      </c>
      <c r="L52" s="261"/>
      <c r="M52" s="262"/>
      <c r="N52" s="263"/>
      <c r="O52" s="256"/>
      <c r="P52" s="257"/>
      <c r="Q52" s="256"/>
      <c r="R52" s="257"/>
      <c r="S52" s="256"/>
      <c r="T52" s="257"/>
      <c r="U52" s="256"/>
      <c r="V52" s="257"/>
      <c r="W52" s="256"/>
      <c r="X52" s="257"/>
      <c r="Y52" s="121"/>
      <c r="AC52" s="28">
        <f>COUNTIF(C51:N52,"△")</f>
        <v>0</v>
      </c>
      <c r="AD52" s="29">
        <f>SUM(N52+E52+H52+K52)</f>
        <v>11</v>
      </c>
      <c r="AH52" s="305"/>
      <c r="AL52" s="30"/>
    </row>
    <row r="53" spans="1:38" ht="15" customHeight="1">
      <c r="A53" s="112"/>
      <c r="B53" s="113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19"/>
      <c r="P53" s="119"/>
      <c r="Q53" s="119"/>
      <c r="R53" s="114"/>
      <c r="S53" s="115"/>
      <c r="T53" s="114"/>
      <c r="U53" s="114"/>
      <c r="V53" s="114"/>
      <c r="W53" s="114"/>
      <c r="X53" s="114"/>
      <c r="Y53" s="118"/>
      <c r="Z53" s="118"/>
      <c r="AA53" s="118"/>
      <c r="AC53" s="28"/>
      <c r="AD53" s="29"/>
      <c r="AH53" s="22"/>
      <c r="AL53" s="30"/>
    </row>
    <row r="54" spans="1:35" ht="15" customHeight="1">
      <c r="A54" s="367" t="s">
        <v>14</v>
      </c>
      <c r="B54" s="367"/>
      <c r="C54" s="367"/>
      <c r="D54" s="367"/>
      <c r="AB54" s="6"/>
      <c r="AC54" s="6"/>
      <c r="AD54" s="6"/>
      <c r="AE54" s="6"/>
      <c r="AF54" s="5"/>
      <c r="AG54" s="5"/>
      <c r="AH54" s="5"/>
      <c r="AI54" s="5"/>
    </row>
    <row r="55" spans="1:33" ht="15" customHeight="1">
      <c r="A55" s="24"/>
      <c r="B55" s="23" t="s">
        <v>2</v>
      </c>
      <c r="C55" s="339" t="s">
        <v>3</v>
      </c>
      <c r="D55" s="340"/>
      <c r="E55" s="309" t="s">
        <v>4</v>
      </c>
      <c r="F55" s="314"/>
      <c r="G55" s="314"/>
      <c r="H55" s="314"/>
      <c r="I55" s="314"/>
      <c r="J55" s="314"/>
      <c r="K55" s="314"/>
      <c r="L55" s="314"/>
      <c r="M55" s="314"/>
      <c r="N55" s="314"/>
      <c r="O55" s="310"/>
      <c r="P55" s="311" t="s">
        <v>5</v>
      </c>
      <c r="Q55" s="311"/>
      <c r="R55" s="311"/>
      <c r="S55" s="311"/>
      <c r="T55" s="311"/>
      <c r="U55" s="311"/>
      <c r="V55" s="311"/>
      <c r="W55" s="311"/>
      <c r="X55" s="311" t="s">
        <v>6</v>
      </c>
      <c r="Y55" s="311"/>
      <c r="Z55" s="311"/>
      <c r="AA55" s="311"/>
      <c r="AB55" s="311"/>
      <c r="AC55" s="311"/>
      <c r="AD55" s="311"/>
      <c r="AE55" s="34"/>
      <c r="AF55" s="9"/>
      <c r="AG55" s="9"/>
    </row>
    <row r="56" spans="1:33" ht="15" customHeight="1">
      <c r="A56" s="35">
        <v>1</v>
      </c>
      <c r="B56" s="141">
        <v>43407</v>
      </c>
      <c r="C56" s="368">
        <v>0.4166666666666667</v>
      </c>
      <c r="D56" s="369"/>
      <c r="E56" s="217" t="s">
        <v>149</v>
      </c>
      <c r="F56" s="218"/>
      <c r="G56" s="218"/>
      <c r="H56" s="218"/>
      <c r="I56" s="12">
        <v>2</v>
      </c>
      <c r="J56" s="13" t="s">
        <v>107</v>
      </c>
      <c r="K56" s="14">
        <v>4</v>
      </c>
      <c r="L56" s="219" t="s">
        <v>190</v>
      </c>
      <c r="M56" s="220"/>
      <c r="N56" s="220"/>
      <c r="O56" s="221"/>
      <c r="P56" s="222" t="str">
        <f>E57</f>
        <v>ＦＣオークス</v>
      </c>
      <c r="Q56" s="223"/>
      <c r="R56" s="223"/>
      <c r="S56" s="224"/>
      <c r="T56" s="225" t="str">
        <f>L57</f>
        <v>多賀城ＦＣ</v>
      </c>
      <c r="U56" s="223"/>
      <c r="V56" s="223"/>
      <c r="W56" s="226"/>
      <c r="X56" s="291" t="s">
        <v>151</v>
      </c>
      <c r="Y56" s="292"/>
      <c r="Z56" s="292"/>
      <c r="AA56" s="292"/>
      <c r="AB56" s="292"/>
      <c r="AC56" s="292"/>
      <c r="AD56" s="293"/>
      <c r="AE56" s="36"/>
      <c r="AF56" s="37"/>
      <c r="AG56" s="9"/>
    </row>
    <row r="57" spans="1:34" ht="15" customHeight="1">
      <c r="A57" s="15">
        <v>2</v>
      </c>
      <c r="B57" s="62"/>
      <c r="C57" s="370">
        <v>0.4791666666666667</v>
      </c>
      <c r="D57" s="371"/>
      <c r="E57" s="208" t="s">
        <v>189</v>
      </c>
      <c r="F57" s="209"/>
      <c r="G57" s="209"/>
      <c r="H57" s="209"/>
      <c r="I57" s="16">
        <v>6</v>
      </c>
      <c r="J57" s="17" t="s">
        <v>107</v>
      </c>
      <c r="K57" s="18">
        <v>1</v>
      </c>
      <c r="L57" s="210" t="s">
        <v>147</v>
      </c>
      <c r="M57" s="211"/>
      <c r="N57" s="211"/>
      <c r="O57" s="212"/>
      <c r="P57" s="233" t="str">
        <f>E56</f>
        <v>ラソス仙台</v>
      </c>
      <c r="Q57" s="234"/>
      <c r="R57" s="234"/>
      <c r="S57" s="235"/>
      <c r="T57" s="236" t="str">
        <f>L56</f>
        <v>Ａ.Ｃ　Ｅｖｏｌｕｔｉｖｏ</v>
      </c>
      <c r="U57" s="234"/>
      <c r="V57" s="234"/>
      <c r="W57" s="237"/>
      <c r="X57" s="294"/>
      <c r="Y57" s="295"/>
      <c r="Z57" s="295"/>
      <c r="AA57" s="295"/>
      <c r="AB57" s="295"/>
      <c r="AC57" s="295"/>
      <c r="AD57" s="296"/>
      <c r="AE57" s="38"/>
      <c r="AF57" s="39"/>
      <c r="AG57" s="9"/>
      <c r="AH57" s="69"/>
    </row>
    <row r="58" spans="1:33" ht="15" customHeight="1">
      <c r="A58" s="35">
        <v>3</v>
      </c>
      <c r="B58" s="141">
        <v>43427</v>
      </c>
      <c r="C58" s="356">
        <v>0.4166666666666667</v>
      </c>
      <c r="D58" s="357"/>
      <c r="E58" s="217" t="s">
        <v>147</v>
      </c>
      <c r="F58" s="218"/>
      <c r="G58" s="218"/>
      <c r="H58" s="219"/>
      <c r="I58" s="12">
        <v>0</v>
      </c>
      <c r="J58" s="13" t="s">
        <v>148</v>
      </c>
      <c r="K58" s="14">
        <v>8</v>
      </c>
      <c r="L58" s="335" t="s">
        <v>149</v>
      </c>
      <c r="M58" s="218"/>
      <c r="N58" s="218"/>
      <c r="O58" s="336"/>
      <c r="P58" s="270" t="s">
        <v>145</v>
      </c>
      <c r="Q58" s="271"/>
      <c r="R58" s="271"/>
      <c r="S58" s="272"/>
      <c r="T58" s="297" t="s">
        <v>146</v>
      </c>
      <c r="U58" s="271"/>
      <c r="V58" s="271"/>
      <c r="W58" s="298"/>
      <c r="X58" s="291" t="s">
        <v>151</v>
      </c>
      <c r="Y58" s="292"/>
      <c r="Z58" s="292"/>
      <c r="AA58" s="292"/>
      <c r="AB58" s="292"/>
      <c r="AC58" s="292"/>
      <c r="AD58" s="293"/>
      <c r="AE58" s="38"/>
      <c r="AF58" s="39"/>
      <c r="AG58" s="9"/>
    </row>
    <row r="59" spans="1:33" ht="15" customHeight="1">
      <c r="A59" s="15">
        <v>4</v>
      </c>
      <c r="B59" s="139" t="s">
        <v>150</v>
      </c>
      <c r="C59" s="372">
        <v>0.4791666666666667</v>
      </c>
      <c r="D59" s="373"/>
      <c r="E59" s="374" t="s">
        <v>145</v>
      </c>
      <c r="F59" s="375"/>
      <c r="G59" s="375"/>
      <c r="H59" s="376"/>
      <c r="I59" s="137">
        <v>1</v>
      </c>
      <c r="J59" s="140" t="s">
        <v>192</v>
      </c>
      <c r="K59" s="138">
        <v>3</v>
      </c>
      <c r="L59" s="377" t="s">
        <v>146</v>
      </c>
      <c r="M59" s="375"/>
      <c r="N59" s="375"/>
      <c r="O59" s="378"/>
      <c r="P59" s="312" t="s">
        <v>147</v>
      </c>
      <c r="Q59" s="300"/>
      <c r="R59" s="300"/>
      <c r="S59" s="313"/>
      <c r="T59" s="299" t="s">
        <v>149</v>
      </c>
      <c r="U59" s="300"/>
      <c r="V59" s="300"/>
      <c r="W59" s="301"/>
      <c r="X59" s="294"/>
      <c r="Y59" s="295"/>
      <c r="Z59" s="295"/>
      <c r="AA59" s="295"/>
      <c r="AB59" s="295"/>
      <c r="AC59" s="295"/>
      <c r="AD59" s="296"/>
      <c r="AE59" s="38"/>
      <c r="AF59" s="39"/>
      <c r="AG59" s="9"/>
    </row>
    <row r="60" spans="1:33" ht="15" customHeight="1">
      <c r="A60" s="35">
        <v>5</v>
      </c>
      <c r="B60" s="141">
        <v>43429</v>
      </c>
      <c r="C60" s="358">
        <v>0.5416666666666666</v>
      </c>
      <c r="D60" s="359"/>
      <c r="E60" s="217" t="s">
        <v>149</v>
      </c>
      <c r="F60" s="218"/>
      <c r="G60" s="218"/>
      <c r="H60" s="219"/>
      <c r="I60" s="12">
        <v>2</v>
      </c>
      <c r="J60" s="13" t="s">
        <v>148</v>
      </c>
      <c r="K60" s="14">
        <v>3</v>
      </c>
      <c r="L60" s="335" t="s">
        <v>146</v>
      </c>
      <c r="M60" s="218"/>
      <c r="N60" s="218"/>
      <c r="O60" s="336"/>
      <c r="P60" s="270" t="s">
        <v>145</v>
      </c>
      <c r="Q60" s="271"/>
      <c r="R60" s="271"/>
      <c r="S60" s="272"/>
      <c r="T60" s="297" t="s">
        <v>147</v>
      </c>
      <c r="U60" s="271"/>
      <c r="V60" s="271"/>
      <c r="W60" s="298"/>
      <c r="X60" s="291" t="s">
        <v>151</v>
      </c>
      <c r="Y60" s="292"/>
      <c r="Z60" s="292"/>
      <c r="AA60" s="292"/>
      <c r="AB60" s="292"/>
      <c r="AC60" s="292"/>
      <c r="AD60" s="293"/>
      <c r="AE60" s="38"/>
      <c r="AF60" s="39"/>
      <c r="AG60" s="9"/>
    </row>
    <row r="61" spans="1:33" ht="15" customHeight="1">
      <c r="A61" s="15">
        <v>6</v>
      </c>
      <c r="B61" s="139" t="s">
        <v>150</v>
      </c>
      <c r="C61" s="350">
        <v>0.6041666666666666</v>
      </c>
      <c r="D61" s="351"/>
      <c r="E61" s="208" t="s">
        <v>145</v>
      </c>
      <c r="F61" s="209"/>
      <c r="G61" s="209"/>
      <c r="H61" s="210"/>
      <c r="I61" s="16">
        <v>5</v>
      </c>
      <c r="J61" s="17" t="s">
        <v>148</v>
      </c>
      <c r="K61" s="18">
        <v>0</v>
      </c>
      <c r="L61" s="317" t="s">
        <v>147</v>
      </c>
      <c r="M61" s="209"/>
      <c r="N61" s="209"/>
      <c r="O61" s="318"/>
      <c r="P61" s="379" t="s">
        <v>149</v>
      </c>
      <c r="Q61" s="303"/>
      <c r="R61" s="303"/>
      <c r="S61" s="380"/>
      <c r="T61" s="302" t="s">
        <v>146</v>
      </c>
      <c r="U61" s="303"/>
      <c r="V61" s="303"/>
      <c r="W61" s="304"/>
      <c r="X61" s="294"/>
      <c r="Y61" s="295"/>
      <c r="Z61" s="295"/>
      <c r="AA61" s="295"/>
      <c r="AB61" s="295"/>
      <c r="AC61" s="295"/>
      <c r="AD61" s="296"/>
      <c r="AE61" s="38"/>
      <c r="AF61" s="39"/>
      <c r="AG61" s="9"/>
    </row>
    <row r="62" spans="1:35" ht="15" customHeight="1">
      <c r="A62" s="19"/>
      <c r="B62" s="19"/>
      <c r="C62" s="20"/>
      <c r="D62" s="20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21"/>
      <c r="Q62" s="21"/>
      <c r="R62" s="21"/>
      <c r="S62" s="21"/>
      <c r="T62" s="21"/>
      <c r="U62" s="21"/>
      <c r="V62" s="21"/>
      <c r="W62" s="19"/>
      <c r="X62" s="19"/>
      <c r="Y62" s="19"/>
      <c r="AB62" s="22"/>
      <c r="AC62" s="22"/>
      <c r="AD62" s="20"/>
      <c r="AE62" s="20"/>
      <c r="AF62" s="22"/>
      <c r="AG62" s="22"/>
      <c r="AH62" s="22"/>
      <c r="AI62" s="22"/>
    </row>
    <row r="63" spans="1:24" ht="15" customHeight="1">
      <c r="A63" s="381" t="s">
        <v>7</v>
      </c>
      <c r="B63" s="382"/>
      <c r="C63" s="306" t="str">
        <f>B64</f>
        <v>A.C　Ｅｖｏｌｕｔｉｖｏ</v>
      </c>
      <c r="D63" s="307"/>
      <c r="E63" s="308"/>
      <c r="F63" s="306" t="str">
        <f>B66</f>
        <v>多賀城ＦＣ</v>
      </c>
      <c r="G63" s="307"/>
      <c r="H63" s="308"/>
      <c r="I63" s="306" t="str">
        <f>B68</f>
        <v>ＦＣオークス</v>
      </c>
      <c r="J63" s="307"/>
      <c r="K63" s="308"/>
      <c r="L63" s="306" t="str">
        <f>B70</f>
        <v>ラソス仙台</v>
      </c>
      <c r="M63" s="307"/>
      <c r="N63" s="308"/>
      <c r="O63" s="309" t="s">
        <v>8</v>
      </c>
      <c r="P63" s="310"/>
      <c r="Q63" s="309" t="s">
        <v>9</v>
      </c>
      <c r="R63" s="310"/>
      <c r="S63" s="309" t="s">
        <v>10</v>
      </c>
      <c r="T63" s="310"/>
      <c r="U63" s="309" t="s">
        <v>11</v>
      </c>
      <c r="V63" s="310"/>
      <c r="W63" s="309" t="s">
        <v>12</v>
      </c>
      <c r="X63" s="310"/>
    </row>
    <row r="64" spans="1:30" ht="15" customHeight="1">
      <c r="A64" s="328">
        <v>1</v>
      </c>
      <c r="B64" s="365" t="s">
        <v>136</v>
      </c>
      <c r="C64" s="258">
        <f>IF(OR(C65="",E65=""),"",IF(C65=E65,"△",IF(C65&gt;E65,"○","●")))</f>
      </c>
      <c r="D64" s="259"/>
      <c r="E64" s="260"/>
      <c r="F64" s="264" t="str">
        <f>IF(OR(F65="",H65=""),"",IF(F65=H65,"△",IF(F65&gt;H65,"○","●")))</f>
        <v>○</v>
      </c>
      <c r="G64" s="265"/>
      <c r="H64" s="266"/>
      <c r="I64" s="264" t="str">
        <f>IF(OR(I65="",K65=""),"",IF(I65=K65,"△",IF(I65&gt;K65,"○","●")))</f>
        <v>●</v>
      </c>
      <c r="J64" s="265"/>
      <c r="K64" s="266"/>
      <c r="L64" s="264" t="str">
        <f>IF(OR(L65="",N65=""),"",IF(L65=N65,"△",IF(L65&gt;N65,"○","●")))</f>
        <v>○</v>
      </c>
      <c r="M64" s="265"/>
      <c r="N64" s="266"/>
      <c r="O64" s="254">
        <f>SUM(AC64:AC65)</f>
        <v>6</v>
      </c>
      <c r="P64" s="255"/>
      <c r="Q64" s="254">
        <f>AD64</f>
        <v>10</v>
      </c>
      <c r="R64" s="255"/>
      <c r="S64" s="254">
        <f>AD65</f>
        <v>5</v>
      </c>
      <c r="T64" s="255"/>
      <c r="U64" s="254">
        <f>Q64-S64</f>
        <v>5</v>
      </c>
      <c r="V64" s="255"/>
      <c r="W64" s="254">
        <v>2</v>
      </c>
      <c r="X64" s="255"/>
      <c r="AC64" s="28">
        <f>COUNTIF(C64:N65,"○")*3</f>
        <v>6</v>
      </c>
      <c r="AD64" s="29">
        <f>SUM(C65+F65+I65+L65)</f>
        <v>10</v>
      </c>
    </row>
    <row r="65" spans="1:30" ht="15" customHeight="1">
      <c r="A65" s="329"/>
      <c r="B65" s="366"/>
      <c r="C65" s="261"/>
      <c r="D65" s="262"/>
      <c r="E65" s="263"/>
      <c r="F65" s="31">
        <v>5</v>
      </c>
      <c r="G65" s="32" t="s">
        <v>13</v>
      </c>
      <c r="H65" s="33">
        <v>0</v>
      </c>
      <c r="I65" s="31">
        <v>1</v>
      </c>
      <c r="J65" s="32" t="s">
        <v>13</v>
      </c>
      <c r="K65" s="33">
        <v>3</v>
      </c>
      <c r="L65" s="31">
        <v>4</v>
      </c>
      <c r="M65" s="32" t="s">
        <v>13</v>
      </c>
      <c r="N65" s="33">
        <v>2</v>
      </c>
      <c r="O65" s="256"/>
      <c r="P65" s="257"/>
      <c r="Q65" s="256"/>
      <c r="R65" s="257"/>
      <c r="S65" s="256"/>
      <c r="T65" s="257"/>
      <c r="U65" s="256"/>
      <c r="V65" s="257"/>
      <c r="W65" s="256"/>
      <c r="X65" s="257"/>
      <c r="AC65" s="28">
        <f>COUNTIF(C64:N65,"△")</f>
        <v>0</v>
      </c>
      <c r="AD65" s="29">
        <f>SUM(N65+E65+H65+K65)</f>
        <v>5</v>
      </c>
    </row>
    <row r="66" spans="1:30" ht="15" customHeight="1">
      <c r="A66" s="328">
        <v>2</v>
      </c>
      <c r="B66" s="330" t="s">
        <v>119</v>
      </c>
      <c r="C66" s="264" t="str">
        <f>IF(OR(C67="",E67=""),"",IF(C67=E67,"△",IF(C67&gt;E67,"○","●")))</f>
        <v>●</v>
      </c>
      <c r="D66" s="265"/>
      <c r="E66" s="266"/>
      <c r="F66" s="258">
        <f>IF(OR(F67="",H67=""),"",IF(F67=H67,"△",IF(F67&gt;H67,"○","●")))</f>
      </c>
      <c r="G66" s="259"/>
      <c r="H66" s="260"/>
      <c r="I66" s="264" t="str">
        <f>IF(OR(I67="",K67=""),"",IF(I67=K67,"△",IF(I67&gt;K67,"○","●")))</f>
        <v>●</v>
      </c>
      <c r="J66" s="265"/>
      <c r="K66" s="266"/>
      <c r="L66" s="264" t="str">
        <f>IF(OR(L67="",N67=""),"",IF(L67=N67,"△",IF(L67&gt;N67,"○","●")))</f>
        <v>●</v>
      </c>
      <c r="M66" s="265"/>
      <c r="N66" s="266"/>
      <c r="O66" s="254">
        <f>SUM(AC66:AC67)</f>
        <v>0</v>
      </c>
      <c r="P66" s="255"/>
      <c r="Q66" s="254">
        <f>AD66</f>
        <v>1</v>
      </c>
      <c r="R66" s="255"/>
      <c r="S66" s="254">
        <f>AD67</f>
        <v>19</v>
      </c>
      <c r="T66" s="255"/>
      <c r="U66" s="254">
        <f>Q66-S66</f>
        <v>-18</v>
      </c>
      <c r="V66" s="255"/>
      <c r="W66" s="254">
        <v>4</v>
      </c>
      <c r="X66" s="255"/>
      <c r="AC66" s="28">
        <f>COUNTIF(C66:N67,"○")*3</f>
        <v>0</v>
      </c>
      <c r="AD66" s="29">
        <f>SUM(C67+F67+I67+L67)</f>
        <v>1</v>
      </c>
    </row>
    <row r="67" spans="1:30" ht="15" customHeight="1">
      <c r="A67" s="329"/>
      <c r="B67" s="331"/>
      <c r="C67" s="31">
        <v>0</v>
      </c>
      <c r="D67" s="32" t="s">
        <v>13</v>
      </c>
      <c r="E67" s="33">
        <v>5</v>
      </c>
      <c r="F67" s="261"/>
      <c r="G67" s="262"/>
      <c r="H67" s="263"/>
      <c r="I67" s="31">
        <v>1</v>
      </c>
      <c r="J67" s="32" t="s">
        <v>13</v>
      </c>
      <c r="K67" s="33">
        <v>6</v>
      </c>
      <c r="L67" s="31">
        <v>0</v>
      </c>
      <c r="M67" s="32" t="s">
        <v>13</v>
      </c>
      <c r="N67" s="33">
        <v>8</v>
      </c>
      <c r="O67" s="256"/>
      <c r="P67" s="257"/>
      <c r="Q67" s="256"/>
      <c r="R67" s="257"/>
      <c r="S67" s="256"/>
      <c r="T67" s="257"/>
      <c r="U67" s="256"/>
      <c r="V67" s="257"/>
      <c r="W67" s="256"/>
      <c r="X67" s="257"/>
      <c r="AC67" s="28">
        <f>COUNTIF(C66:N67,"△")</f>
        <v>0</v>
      </c>
      <c r="AD67" s="29">
        <f>SUM(N67+E67+H67+K67)</f>
        <v>19</v>
      </c>
    </row>
    <row r="68" spans="1:30" ht="15" customHeight="1">
      <c r="A68" s="328">
        <v>3</v>
      </c>
      <c r="B68" s="330" t="s">
        <v>137</v>
      </c>
      <c r="C68" s="264" t="str">
        <f>IF(OR(C69="",E69=""),"",IF(C69=E69,"△",IF(C69&gt;E69,"○","●")))</f>
        <v>○</v>
      </c>
      <c r="D68" s="265"/>
      <c r="E68" s="266"/>
      <c r="F68" s="264" t="str">
        <f>IF(OR(F69="",H69=""),"",IF(F69=H69,"△",IF(F69&gt;H69,"○","●")))</f>
        <v>○</v>
      </c>
      <c r="G68" s="265"/>
      <c r="H68" s="266"/>
      <c r="I68" s="258">
        <f>IF(OR(I69="",K69=""),"",IF(I69=K69,"△",IF(I69&gt;K69,"○","●")))</f>
      </c>
      <c r="J68" s="259"/>
      <c r="K68" s="260"/>
      <c r="L68" s="264" t="str">
        <f>IF(OR(L69="",N69=""),"",IF(L69=N69,"△",IF(L69&gt;N69,"○","●")))</f>
        <v>○</v>
      </c>
      <c r="M68" s="265"/>
      <c r="N68" s="266"/>
      <c r="O68" s="254">
        <f>SUM(AC68:AC69)</f>
        <v>9</v>
      </c>
      <c r="P68" s="255"/>
      <c r="Q68" s="254">
        <f>AD68</f>
        <v>12</v>
      </c>
      <c r="R68" s="255"/>
      <c r="S68" s="254">
        <f>AD69</f>
        <v>4</v>
      </c>
      <c r="T68" s="255"/>
      <c r="U68" s="254">
        <f>Q68-S68</f>
        <v>8</v>
      </c>
      <c r="V68" s="255"/>
      <c r="W68" s="254">
        <v>1</v>
      </c>
      <c r="X68" s="255"/>
      <c r="AC68" s="28">
        <f>COUNTIF(C68:N69,"○")*3</f>
        <v>9</v>
      </c>
      <c r="AD68" s="29">
        <f>SUM(C69+F69+I69+L69)</f>
        <v>12</v>
      </c>
    </row>
    <row r="69" spans="1:30" ht="15" customHeight="1">
      <c r="A69" s="329"/>
      <c r="B69" s="331"/>
      <c r="C69" s="31">
        <v>3</v>
      </c>
      <c r="D69" s="32" t="s">
        <v>13</v>
      </c>
      <c r="E69" s="33">
        <v>1</v>
      </c>
      <c r="F69" s="31">
        <v>6</v>
      </c>
      <c r="G69" s="32" t="s">
        <v>13</v>
      </c>
      <c r="H69" s="33">
        <v>1</v>
      </c>
      <c r="I69" s="261"/>
      <c r="J69" s="262"/>
      <c r="K69" s="263"/>
      <c r="L69" s="31">
        <v>3</v>
      </c>
      <c r="M69" s="32" t="s">
        <v>13</v>
      </c>
      <c r="N69" s="33">
        <v>2</v>
      </c>
      <c r="O69" s="256"/>
      <c r="P69" s="257"/>
      <c r="Q69" s="256"/>
      <c r="R69" s="257"/>
      <c r="S69" s="256"/>
      <c r="T69" s="257"/>
      <c r="U69" s="256"/>
      <c r="V69" s="257"/>
      <c r="W69" s="256"/>
      <c r="X69" s="257"/>
      <c r="AC69" s="28">
        <f>COUNTIF(C68:N69,"△")</f>
        <v>0</v>
      </c>
      <c r="AD69" s="29">
        <f>SUM(N69+E69+H69+K69)</f>
        <v>4</v>
      </c>
    </row>
    <row r="70" spans="1:30" ht="15" customHeight="1">
      <c r="A70" s="328">
        <v>4</v>
      </c>
      <c r="B70" s="330" t="s">
        <v>120</v>
      </c>
      <c r="C70" s="264" t="str">
        <f>IF(OR(C71="",E71=""),"",IF(C71=E71,"△",IF(C71&gt;E71,"○","●")))</f>
        <v>●</v>
      </c>
      <c r="D70" s="265"/>
      <c r="E70" s="266"/>
      <c r="F70" s="264" t="str">
        <f>IF(OR(F71="",H71=""),"",IF(F71=H71,"△",IF(F71&gt;H71,"○","●")))</f>
        <v>○</v>
      </c>
      <c r="G70" s="265"/>
      <c r="H70" s="266"/>
      <c r="I70" s="264" t="str">
        <f>IF(OR(I71="",K71=""),"",IF(I71=K71,"△",IF(I71&gt;K71,"○","●")))</f>
        <v>●</v>
      </c>
      <c r="J70" s="265"/>
      <c r="K70" s="266"/>
      <c r="L70" s="258">
        <f>IF(OR(L71="",N71=""),"",IF(L71=N71,"△",IF(L71&gt;N71,"○","●")))</f>
      </c>
      <c r="M70" s="259"/>
      <c r="N70" s="260"/>
      <c r="O70" s="254">
        <f>SUM(AC70:AC71)</f>
        <v>3</v>
      </c>
      <c r="P70" s="255"/>
      <c r="Q70" s="254">
        <f>AD70</f>
        <v>12</v>
      </c>
      <c r="R70" s="255"/>
      <c r="S70" s="254">
        <f>AD71</f>
        <v>7</v>
      </c>
      <c r="T70" s="255"/>
      <c r="U70" s="254">
        <f>Q70-S70</f>
        <v>5</v>
      </c>
      <c r="V70" s="255"/>
      <c r="W70" s="254">
        <v>3</v>
      </c>
      <c r="X70" s="255"/>
      <c r="AC70" s="28">
        <f>COUNTIF(C70:N71,"○")*3</f>
        <v>3</v>
      </c>
      <c r="AD70" s="29">
        <f>SUM(C71+F71+I71+L71)</f>
        <v>12</v>
      </c>
    </row>
    <row r="71" spans="1:30" ht="15" customHeight="1">
      <c r="A71" s="329"/>
      <c r="B71" s="331"/>
      <c r="C71" s="31">
        <v>2</v>
      </c>
      <c r="D71" s="32" t="s">
        <v>192</v>
      </c>
      <c r="E71" s="33">
        <v>4</v>
      </c>
      <c r="F71" s="31">
        <v>8</v>
      </c>
      <c r="G71" s="32" t="s">
        <v>13</v>
      </c>
      <c r="H71" s="33">
        <v>0</v>
      </c>
      <c r="I71" s="31">
        <v>2</v>
      </c>
      <c r="J71" s="32" t="s">
        <v>13</v>
      </c>
      <c r="K71" s="33">
        <v>3</v>
      </c>
      <c r="L71" s="261"/>
      <c r="M71" s="262"/>
      <c r="N71" s="263"/>
      <c r="O71" s="256"/>
      <c r="P71" s="257"/>
      <c r="Q71" s="256"/>
      <c r="R71" s="257"/>
      <c r="S71" s="256"/>
      <c r="T71" s="257"/>
      <c r="U71" s="256"/>
      <c r="V71" s="257"/>
      <c r="W71" s="256"/>
      <c r="X71" s="257"/>
      <c r="Y71" s="121"/>
      <c r="AC71" s="28">
        <f>COUNTIF(C70:N71,"△")</f>
        <v>0</v>
      </c>
      <c r="AD71" s="29">
        <f>SUM(N71+E71+H71+K71)</f>
        <v>7</v>
      </c>
    </row>
    <row r="72" spans="1:30" ht="15" customHeight="1">
      <c r="A72" s="112"/>
      <c r="B72" s="113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19"/>
      <c r="P72" s="119"/>
      <c r="Q72" s="119"/>
      <c r="R72" s="114"/>
      <c r="S72" s="115"/>
      <c r="T72" s="114"/>
      <c r="U72" s="114"/>
      <c r="V72" s="114"/>
      <c r="W72" s="114"/>
      <c r="X72" s="114"/>
      <c r="Y72" s="118"/>
      <c r="Z72" s="118"/>
      <c r="AA72" s="118"/>
      <c r="AC72" s="28"/>
      <c r="AD72" s="29"/>
    </row>
    <row r="73" spans="1:35" ht="15" customHeight="1">
      <c r="A73" s="338" t="s">
        <v>15</v>
      </c>
      <c r="B73" s="338"/>
      <c r="C73" s="338"/>
      <c r="D73" s="338"/>
      <c r="AB73" s="6"/>
      <c r="AC73" s="6"/>
      <c r="AD73" s="6"/>
      <c r="AE73" s="6"/>
      <c r="AF73" s="5"/>
      <c r="AG73" s="5"/>
      <c r="AH73" s="5"/>
      <c r="AI73" s="5"/>
    </row>
    <row r="74" spans="1:33" ht="15" customHeight="1">
      <c r="A74" s="7"/>
      <c r="B74" s="7" t="s">
        <v>91</v>
      </c>
      <c r="C74" s="339" t="s">
        <v>92</v>
      </c>
      <c r="D74" s="340"/>
      <c r="E74" s="267" t="s">
        <v>93</v>
      </c>
      <c r="F74" s="268"/>
      <c r="G74" s="268"/>
      <c r="H74" s="268"/>
      <c r="I74" s="268"/>
      <c r="J74" s="268"/>
      <c r="K74" s="268"/>
      <c r="L74" s="268"/>
      <c r="M74" s="268"/>
      <c r="N74" s="268"/>
      <c r="O74" s="269"/>
      <c r="P74" s="267" t="s">
        <v>94</v>
      </c>
      <c r="Q74" s="268"/>
      <c r="R74" s="268"/>
      <c r="S74" s="268"/>
      <c r="T74" s="268"/>
      <c r="U74" s="268"/>
      <c r="V74" s="268"/>
      <c r="W74" s="269"/>
      <c r="X74" s="267" t="s">
        <v>95</v>
      </c>
      <c r="Y74" s="268"/>
      <c r="Z74" s="268"/>
      <c r="AA74" s="268"/>
      <c r="AB74" s="268"/>
      <c r="AC74" s="268"/>
      <c r="AD74" s="269"/>
      <c r="AE74" s="8"/>
      <c r="AF74" s="9"/>
      <c r="AG74" s="9"/>
    </row>
    <row r="75" spans="1:33" ht="15" customHeight="1">
      <c r="A75" s="10">
        <v>1</v>
      </c>
      <c r="B75" s="141">
        <v>43427</v>
      </c>
      <c r="C75" s="356">
        <v>0.4375</v>
      </c>
      <c r="D75" s="357"/>
      <c r="E75" s="217" t="s">
        <v>152</v>
      </c>
      <c r="F75" s="218"/>
      <c r="G75" s="218"/>
      <c r="H75" s="219"/>
      <c r="I75" s="12">
        <v>8</v>
      </c>
      <c r="J75" s="13" t="s">
        <v>148</v>
      </c>
      <c r="K75" s="14">
        <v>1</v>
      </c>
      <c r="L75" s="335" t="s">
        <v>153</v>
      </c>
      <c r="M75" s="218"/>
      <c r="N75" s="218"/>
      <c r="O75" s="336"/>
      <c r="P75" s="270" t="s">
        <v>160</v>
      </c>
      <c r="Q75" s="271"/>
      <c r="R75" s="271"/>
      <c r="S75" s="272"/>
      <c r="T75" s="297" t="s">
        <v>144</v>
      </c>
      <c r="U75" s="271"/>
      <c r="V75" s="271"/>
      <c r="W75" s="298"/>
      <c r="X75" s="282" t="s">
        <v>158</v>
      </c>
      <c r="Y75" s="283"/>
      <c r="Z75" s="283"/>
      <c r="AA75" s="283"/>
      <c r="AB75" s="283"/>
      <c r="AC75" s="283"/>
      <c r="AD75" s="284"/>
      <c r="AE75" s="8"/>
      <c r="AF75" s="9"/>
      <c r="AG75" s="9"/>
    </row>
    <row r="76" spans="1:33" ht="15" customHeight="1">
      <c r="A76" s="147">
        <v>2</v>
      </c>
      <c r="B76" s="143" t="s">
        <v>150</v>
      </c>
      <c r="C76" s="383">
        <v>0.6041666666666666</v>
      </c>
      <c r="D76" s="384"/>
      <c r="E76" s="354" t="s">
        <v>156</v>
      </c>
      <c r="F76" s="348"/>
      <c r="G76" s="348"/>
      <c r="H76" s="355"/>
      <c r="I76" s="144">
        <v>0</v>
      </c>
      <c r="J76" s="145" t="s">
        <v>148</v>
      </c>
      <c r="K76" s="146">
        <v>3</v>
      </c>
      <c r="L76" s="347" t="s">
        <v>157</v>
      </c>
      <c r="M76" s="348"/>
      <c r="N76" s="348"/>
      <c r="O76" s="349"/>
      <c r="P76" s="315" t="s">
        <v>154</v>
      </c>
      <c r="Q76" s="289"/>
      <c r="R76" s="289"/>
      <c r="S76" s="316"/>
      <c r="T76" s="288" t="s">
        <v>155</v>
      </c>
      <c r="U76" s="289"/>
      <c r="V76" s="289"/>
      <c r="W76" s="290"/>
      <c r="X76" s="285" t="s">
        <v>159</v>
      </c>
      <c r="Y76" s="286"/>
      <c r="Z76" s="286"/>
      <c r="AA76" s="286"/>
      <c r="AB76" s="286"/>
      <c r="AC76" s="286"/>
      <c r="AD76" s="287"/>
      <c r="AE76" s="8"/>
      <c r="AF76" s="9"/>
      <c r="AG76" s="9"/>
    </row>
    <row r="77" spans="1:33" ht="15" customHeight="1">
      <c r="A77" s="10">
        <v>3</v>
      </c>
      <c r="B77" s="141">
        <v>43428</v>
      </c>
      <c r="C77" s="356">
        <v>0.4166666666666667</v>
      </c>
      <c r="D77" s="357"/>
      <c r="E77" s="360" t="s">
        <v>156</v>
      </c>
      <c r="F77" s="361"/>
      <c r="G77" s="361"/>
      <c r="H77" s="362"/>
      <c r="I77" s="12">
        <v>0</v>
      </c>
      <c r="J77" s="13" t="s">
        <v>148</v>
      </c>
      <c r="K77" s="14">
        <v>6</v>
      </c>
      <c r="L77" s="335" t="s">
        <v>152</v>
      </c>
      <c r="M77" s="218"/>
      <c r="N77" s="218"/>
      <c r="O77" s="336"/>
      <c r="P77" s="270" t="s">
        <v>157</v>
      </c>
      <c r="Q77" s="271"/>
      <c r="R77" s="271"/>
      <c r="S77" s="272"/>
      <c r="T77" s="273" t="s">
        <v>153</v>
      </c>
      <c r="U77" s="274"/>
      <c r="V77" s="274"/>
      <c r="W77" s="275"/>
      <c r="X77" s="276" t="s">
        <v>151</v>
      </c>
      <c r="Y77" s="277"/>
      <c r="Z77" s="277"/>
      <c r="AA77" s="277"/>
      <c r="AB77" s="277"/>
      <c r="AC77" s="277"/>
      <c r="AD77" s="278"/>
      <c r="AE77" s="8"/>
      <c r="AF77" s="9"/>
      <c r="AG77" s="9"/>
    </row>
    <row r="78" spans="1:33" ht="15" customHeight="1">
      <c r="A78" s="147">
        <v>4</v>
      </c>
      <c r="B78" s="143" t="s">
        <v>150</v>
      </c>
      <c r="C78" s="383">
        <v>0.4791666666666667</v>
      </c>
      <c r="D78" s="384"/>
      <c r="E78" s="407" t="s">
        <v>157</v>
      </c>
      <c r="F78" s="408"/>
      <c r="G78" s="408"/>
      <c r="H78" s="409"/>
      <c r="I78" s="144">
        <v>4</v>
      </c>
      <c r="J78" s="145" t="s">
        <v>148</v>
      </c>
      <c r="K78" s="146">
        <v>1</v>
      </c>
      <c r="L78" s="347" t="s">
        <v>153</v>
      </c>
      <c r="M78" s="348"/>
      <c r="N78" s="348"/>
      <c r="O78" s="349"/>
      <c r="P78" s="315" t="s">
        <v>156</v>
      </c>
      <c r="Q78" s="289"/>
      <c r="R78" s="289"/>
      <c r="S78" s="316"/>
      <c r="T78" s="319" t="s">
        <v>152</v>
      </c>
      <c r="U78" s="320"/>
      <c r="V78" s="320"/>
      <c r="W78" s="321"/>
      <c r="X78" s="279"/>
      <c r="Y78" s="280"/>
      <c r="Z78" s="280"/>
      <c r="AA78" s="280"/>
      <c r="AB78" s="280"/>
      <c r="AC78" s="280"/>
      <c r="AD78" s="281"/>
      <c r="AE78" s="8"/>
      <c r="AF78" s="9"/>
      <c r="AG78" s="9"/>
    </row>
    <row r="79" spans="1:33" ht="15" customHeight="1">
      <c r="A79" s="10">
        <v>5</v>
      </c>
      <c r="B79" s="141">
        <v>43429</v>
      </c>
      <c r="C79" s="356">
        <v>0.4166666666666667</v>
      </c>
      <c r="D79" s="357"/>
      <c r="E79" s="360" t="s">
        <v>156</v>
      </c>
      <c r="F79" s="361"/>
      <c r="G79" s="361"/>
      <c r="H79" s="362"/>
      <c r="I79" s="12">
        <v>0</v>
      </c>
      <c r="J79" s="13" t="s">
        <v>148</v>
      </c>
      <c r="K79" s="14">
        <v>0</v>
      </c>
      <c r="L79" s="335" t="s">
        <v>153</v>
      </c>
      <c r="M79" s="218"/>
      <c r="N79" s="218"/>
      <c r="O79" s="336"/>
      <c r="P79" s="270" t="s">
        <v>154</v>
      </c>
      <c r="Q79" s="271"/>
      <c r="R79" s="271"/>
      <c r="S79" s="272"/>
      <c r="T79" s="273" t="s">
        <v>144</v>
      </c>
      <c r="U79" s="274"/>
      <c r="V79" s="274"/>
      <c r="W79" s="275"/>
      <c r="X79" s="282" t="s">
        <v>159</v>
      </c>
      <c r="Y79" s="283"/>
      <c r="Z79" s="283"/>
      <c r="AA79" s="283"/>
      <c r="AB79" s="283"/>
      <c r="AC79" s="283"/>
      <c r="AD79" s="284"/>
      <c r="AE79" s="8"/>
      <c r="AF79" s="9"/>
      <c r="AG79" s="9"/>
    </row>
    <row r="80" spans="1:33" ht="15" customHeight="1">
      <c r="A80" s="15">
        <v>6</v>
      </c>
      <c r="B80" s="142" t="s">
        <v>150</v>
      </c>
      <c r="C80" s="350">
        <v>0.4375</v>
      </c>
      <c r="D80" s="351"/>
      <c r="E80" s="208" t="s">
        <v>152</v>
      </c>
      <c r="F80" s="209"/>
      <c r="G80" s="209"/>
      <c r="H80" s="210"/>
      <c r="I80" s="16">
        <v>2</v>
      </c>
      <c r="J80" s="17" t="s">
        <v>148</v>
      </c>
      <c r="K80" s="18">
        <v>0</v>
      </c>
      <c r="L80" s="317" t="s">
        <v>157</v>
      </c>
      <c r="M80" s="209"/>
      <c r="N80" s="209"/>
      <c r="O80" s="318"/>
      <c r="P80" s="344" t="s">
        <v>155</v>
      </c>
      <c r="Q80" s="345"/>
      <c r="R80" s="345"/>
      <c r="S80" s="346"/>
      <c r="T80" s="416" t="s">
        <v>160</v>
      </c>
      <c r="U80" s="345"/>
      <c r="V80" s="345"/>
      <c r="W80" s="417"/>
      <c r="X80" s="418" t="s">
        <v>158</v>
      </c>
      <c r="Y80" s="419"/>
      <c r="Z80" s="419"/>
      <c r="AA80" s="419"/>
      <c r="AB80" s="419"/>
      <c r="AC80" s="419"/>
      <c r="AD80" s="420"/>
      <c r="AE80" s="8"/>
      <c r="AF80" s="9"/>
      <c r="AG80" s="9"/>
    </row>
    <row r="81" spans="1:35" ht="15" customHeight="1">
      <c r="A81" s="19"/>
      <c r="B81" s="19"/>
      <c r="C81" s="20"/>
      <c r="D81" s="20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1"/>
      <c r="Q81" s="21"/>
      <c r="R81" s="21"/>
      <c r="S81" s="21"/>
      <c r="T81" s="21"/>
      <c r="U81" s="21"/>
      <c r="V81" s="21"/>
      <c r="W81" s="19"/>
      <c r="X81" s="19"/>
      <c r="Y81" s="19"/>
      <c r="AB81" s="22"/>
      <c r="AC81" s="22"/>
      <c r="AD81" s="20"/>
      <c r="AE81" s="20"/>
      <c r="AF81" s="22"/>
      <c r="AG81" s="22"/>
      <c r="AH81" s="22"/>
      <c r="AI81" s="22"/>
    </row>
    <row r="82" spans="1:41" ht="15" customHeight="1">
      <c r="A82" s="363" t="s">
        <v>96</v>
      </c>
      <c r="B82" s="364"/>
      <c r="C82" s="306" t="str">
        <f>B83</f>
        <v>七ヶ浜ＳＣ</v>
      </c>
      <c r="D82" s="307"/>
      <c r="E82" s="308"/>
      <c r="F82" s="306" t="str">
        <f>B85</f>
        <v>コバルトーレ女川</v>
      </c>
      <c r="G82" s="307"/>
      <c r="H82" s="308"/>
      <c r="I82" s="306" t="str">
        <f>B87</f>
        <v>エスペランサ登米</v>
      </c>
      <c r="J82" s="307"/>
      <c r="K82" s="308"/>
      <c r="L82" s="306" t="str">
        <f>B89</f>
        <v>ＹＭＣＡ</v>
      </c>
      <c r="M82" s="307"/>
      <c r="N82" s="308"/>
      <c r="O82" s="309" t="s">
        <v>97</v>
      </c>
      <c r="P82" s="310"/>
      <c r="Q82" s="309" t="s">
        <v>98</v>
      </c>
      <c r="R82" s="310"/>
      <c r="S82" s="309" t="s">
        <v>99</v>
      </c>
      <c r="T82" s="310"/>
      <c r="U82" s="309" t="s">
        <v>100</v>
      </c>
      <c r="V82" s="310"/>
      <c r="W82" s="309" t="s">
        <v>101</v>
      </c>
      <c r="X82" s="310"/>
      <c r="AF82" s="25"/>
      <c r="AI82" s="25"/>
      <c r="AJ82" s="26"/>
      <c r="AK82" s="19"/>
      <c r="AO82" s="27"/>
    </row>
    <row r="83" spans="1:41" ht="15" customHeight="1">
      <c r="A83" s="328">
        <v>1</v>
      </c>
      <c r="B83" s="365" t="s">
        <v>138</v>
      </c>
      <c r="C83" s="258">
        <f>IF(OR(C84="",E84=""),"",IF(C84=E84,"△",IF(C84&gt;E84,"○","●")))</f>
      </c>
      <c r="D83" s="259"/>
      <c r="E83" s="260"/>
      <c r="F83" s="264" t="str">
        <f>IF(OR(F84="",H84=""),"",IF(F84=H84,"△",IF(F84&gt;H84,"○","●")))</f>
        <v>●</v>
      </c>
      <c r="G83" s="265"/>
      <c r="H83" s="266"/>
      <c r="I83" s="264" t="str">
        <f>IF(OR(I84="",K84=""),"",IF(I84=K84,"△",IF(I84&gt;K84,"○","●")))</f>
        <v>△</v>
      </c>
      <c r="J83" s="265"/>
      <c r="K83" s="266"/>
      <c r="L83" s="264" t="str">
        <f>IF(OR(L84="",N84=""),"",IF(L84=N84,"△",IF(L84&gt;N84,"○","●")))</f>
        <v>●</v>
      </c>
      <c r="M83" s="265"/>
      <c r="N83" s="266"/>
      <c r="O83" s="254">
        <f>SUM(AC83:AC84)</f>
        <v>1</v>
      </c>
      <c r="P83" s="255"/>
      <c r="Q83" s="254">
        <f>AD83</f>
        <v>0</v>
      </c>
      <c r="R83" s="255"/>
      <c r="S83" s="254">
        <f>AD84</f>
        <v>9</v>
      </c>
      <c r="T83" s="255"/>
      <c r="U83" s="254">
        <f>Q83-S83</f>
        <v>-9</v>
      </c>
      <c r="V83" s="255"/>
      <c r="W83" s="254">
        <v>3</v>
      </c>
      <c r="X83" s="255"/>
      <c r="AC83" s="28">
        <f>COUNTIF(C83:N84,"○")*3</f>
        <v>0</v>
      </c>
      <c r="AD83" s="29">
        <f>SUM(C84+F84+I84+L84)</f>
        <v>0</v>
      </c>
      <c r="AG83" s="29">
        <f>SUM(C84+F84+I84+L84+O84+R84)</f>
        <v>0</v>
      </c>
      <c r="AK83" s="305"/>
      <c r="AO83" s="30"/>
    </row>
    <row r="84" spans="1:41" ht="15" customHeight="1">
      <c r="A84" s="329"/>
      <c r="B84" s="366"/>
      <c r="C84" s="261"/>
      <c r="D84" s="262"/>
      <c r="E84" s="263"/>
      <c r="F84" s="31">
        <v>0</v>
      </c>
      <c r="G84" s="32" t="s">
        <v>102</v>
      </c>
      <c r="H84" s="33">
        <v>6</v>
      </c>
      <c r="I84" s="31">
        <v>0</v>
      </c>
      <c r="J84" s="32" t="s">
        <v>102</v>
      </c>
      <c r="K84" s="33">
        <v>0</v>
      </c>
      <c r="L84" s="31">
        <v>0</v>
      </c>
      <c r="M84" s="32" t="s">
        <v>103</v>
      </c>
      <c r="N84" s="33">
        <v>3</v>
      </c>
      <c r="O84" s="256"/>
      <c r="P84" s="257"/>
      <c r="Q84" s="256"/>
      <c r="R84" s="257"/>
      <c r="S84" s="256"/>
      <c r="T84" s="257"/>
      <c r="U84" s="256"/>
      <c r="V84" s="257"/>
      <c r="W84" s="256"/>
      <c r="X84" s="257"/>
      <c r="AC84" s="28">
        <f>COUNTIF(C83:N84,"△")</f>
        <v>1</v>
      </c>
      <c r="AD84" s="29">
        <f>SUM(N84+E84+H84+K84)</f>
        <v>9</v>
      </c>
      <c r="AG84" s="29">
        <f>SUM(E84+H84+K84+N84+Q84+T84)</f>
        <v>9</v>
      </c>
      <c r="AK84" s="305"/>
      <c r="AO84" s="30"/>
    </row>
    <row r="85" spans="1:41" ht="15" customHeight="1">
      <c r="A85" s="328">
        <v>2</v>
      </c>
      <c r="B85" s="330" t="s">
        <v>121</v>
      </c>
      <c r="C85" s="264" t="str">
        <f>IF(OR(C86="",E86=""),"",IF(C86=E86,"△",IF(C86&gt;E86,"○","●")))</f>
        <v>○</v>
      </c>
      <c r="D85" s="265"/>
      <c r="E85" s="266"/>
      <c r="F85" s="258">
        <f>IF(OR(F86="",H86=""),"",IF(F86=H86,"△",IF(F86&gt;H86,"○","●")))</f>
      </c>
      <c r="G85" s="259"/>
      <c r="H85" s="260"/>
      <c r="I85" s="264" t="str">
        <f>IF(OR(I86="",K86=""),"",IF(I86=K86,"△",IF(I86&gt;K86,"○","●")))</f>
        <v>○</v>
      </c>
      <c r="J85" s="265"/>
      <c r="K85" s="266"/>
      <c r="L85" s="264" t="str">
        <f>IF(OR(L86="",N86=""),"",IF(L86=N86,"△",IF(L86&gt;N86,"○","●")))</f>
        <v>○</v>
      </c>
      <c r="M85" s="265"/>
      <c r="N85" s="266"/>
      <c r="O85" s="254">
        <f>SUM(AC85:AC86)</f>
        <v>9</v>
      </c>
      <c r="P85" s="255"/>
      <c r="Q85" s="254">
        <f>AD85</f>
        <v>16</v>
      </c>
      <c r="R85" s="255"/>
      <c r="S85" s="254">
        <f>AD86</f>
        <v>1</v>
      </c>
      <c r="T85" s="255"/>
      <c r="U85" s="254">
        <f>Q85-S85</f>
        <v>15</v>
      </c>
      <c r="V85" s="255"/>
      <c r="W85" s="254">
        <v>1</v>
      </c>
      <c r="X85" s="255"/>
      <c r="AC85" s="28">
        <f>COUNTIF(C85:N86,"○")*3</f>
        <v>9</v>
      </c>
      <c r="AD85" s="29">
        <f>SUM(C86+F86+I86+L86)</f>
        <v>16</v>
      </c>
      <c r="AG85" s="29">
        <f>SUM(C86+F86+I86+L86+O86+R86)</f>
        <v>16</v>
      </c>
      <c r="AK85" s="305"/>
      <c r="AO85" s="30"/>
    </row>
    <row r="86" spans="1:41" ht="15" customHeight="1">
      <c r="A86" s="329"/>
      <c r="B86" s="331"/>
      <c r="C86" s="31">
        <v>6</v>
      </c>
      <c r="D86" s="32" t="s">
        <v>102</v>
      </c>
      <c r="E86" s="33">
        <v>0</v>
      </c>
      <c r="F86" s="261"/>
      <c r="G86" s="262"/>
      <c r="H86" s="263"/>
      <c r="I86" s="31">
        <v>8</v>
      </c>
      <c r="J86" s="32" t="s">
        <v>102</v>
      </c>
      <c r="K86" s="33">
        <v>1</v>
      </c>
      <c r="L86" s="31">
        <v>2</v>
      </c>
      <c r="M86" s="32" t="s">
        <v>102</v>
      </c>
      <c r="N86" s="33">
        <v>0</v>
      </c>
      <c r="O86" s="256"/>
      <c r="P86" s="257"/>
      <c r="Q86" s="256"/>
      <c r="R86" s="257"/>
      <c r="S86" s="256"/>
      <c r="T86" s="257"/>
      <c r="U86" s="256"/>
      <c r="V86" s="257"/>
      <c r="W86" s="256"/>
      <c r="X86" s="257"/>
      <c r="AC86" s="28">
        <f>COUNTIF(C85:N86,"△")</f>
        <v>0</v>
      </c>
      <c r="AD86" s="29">
        <f>SUM(N86+E86+H86+K86)</f>
        <v>1</v>
      </c>
      <c r="AG86" s="29">
        <f>SUM(E86+H86+K86+N86+Q86+T86)</f>
        <v>1</v>
      </c>
      <c r="AK86" s="305"/>
      <c r="AO86" s="30"/>
    </row>
    <row r="87" spans="1:41" ht="15" customHeight="1">
      <c r="A87" s="328">
        <v>3</v>
      </c>
      <c r="B87" s="330" t="s">
        <v>122</v>
      </c>
      <c r="C87" s="264" t="str">
        <f>IF(OR(C88="",E88=""),"",IF(C88=E88,"△",IF(C88&gt;E88,"○","●")))</f>
        <v>△</v>
      </c>
      <c r="D87" s="265"/>
      <c r="E87" s="266"/>
      <c r="F87" s="264" t="str">
        <f>IF(OR(F88="",H88=""),"",IF(F88=H88,"△",IF(F88&gt;H88,"○","●")))</f>
        <v>●</v>
      </c>
      <c r="G87" s="265"/>
      <c r="H87" s="266"/>
      <c r="I87" s="258">
        <f>IF(OR(I88="",K88=""),"",IF(I88=K88,"△",IF(I88&gt;K88,"○","●")))</f>
      </c>
      <c r="J87" s="259"/>
      <c r="K87" s="260"/>
      <c r="L87" s="264" t="str">
        <f>IF(OR(L88="",N88=""),"",IF(L88=N88,"△",IF(L88&gt;N88,"○","●")))</f>
        <v>●</v>
      </c>
      <c r="M87" s="265"/>
      <c r="N87" s="266"/>
      <c r="O87" s="254">
        <f>SUM(AC87:AC88)</f>
        <v>1</v>
      </c>
      <c r="P87" s="255"/>
      <c r="Q87" s="254">
        <f>AD87</f>
        <v>2</v>
      </c>
      <c r="R87" s="255"/>
      <c r="S87" s="254">
        <f>AD88</f>
        <v>12</v>
      </c>
      <c r="T87" s="255"/>
      <c r="U87" s="254">
        <f>Q87-S87</f>
        <v>-10</v>
      </c>
      <c r="V87" s="255"/>
      <c r="W87" s="254">
        <v>4</v>
      </c>
      <c r="X87" s="255"/>
      <c r="AC87" s="28">
        <f>COUNTIF(C87:N88,"○")*3</f>
        <v>0</v>
      </c>
      <c r="AD87" s="29">
        <f>SUM(C88+F88+I88+L88)</f>
        <v>2</v>
      </c>
      <c r="AG87" s="29">
        <f>SUM(C88+F88+I88+L88+O88+R88)</f>
        <v>2</v>
      </c>
      <c r="AK87" s="305"/>
      <c r="AO87" s="30"/>
    </row>
    <row r="88" spans="1:41" ht="15" customHeight="1">
      <c r="A88" s="329"/>
      <c r="B88" s="331"/>
      <c r="C88" s="31">
        <v>0</v>
      </c>
      <c r="D88" s="32" t="s">
        <v>102</v>
      </c>
      <c r="E88" s="33">
        <v>0</v>
      </c>
      <c r="F88" s="31">
        <v>1</v>
      </c>
      <c r="G88" s="32" t="s">
        <v>102</v>
      </c>
      <c r="H88" s="33">
        <v>8</v>
      </c>
      <c r="I88" s="261"/>
      <c r="J88" s="262"/>
      <c r="K88" s="263"/>
      <c r="L88" s="31">
        <v>1</v>
      </c>
      <c r="M88" s="32" t="s">
        <v>102</v>
      </c>
      <c r="N88" s="33">
        <v>4</v>
      </c>
      <c r="O88" s="256"/>
      <c r="P88" s="257"/>
      <c r="Q88" s="256"/>
      <c r="R88" s="257"/>
      <c r="S88" s="256"/>
      <c r="T88" s="257"/>
      <c r="U88" s="256"/>
      <c r="V88" s="257"/>
      <c r="W88" s="256"/>
      <c r="X88" s="257"/>
      <c r="AC88" s="28">
        <f>COUNTIF(C87:N88,"△")</f>
        <v>1</v>
      </c>
      <c r="AD88" s="29">
        <f>SUM(N88+E88+H88+K88)</f>
        <v>12</v>
      </c>
      <c r="AG88" s="29">
        <f>SUM(E88+H88+K88+N88+Q88+T88)</f>
        <v>12</v>
      </c>
      <c r="AK88" s="305"/>
      <c r="AO88" s="30"/>
    </row>
    <row r="89" spans="1:41" ht="15" customHeight="1">
      <c r="A89" s="328">
        <v>4</v>
      </c>
      <c r="B89" s="330" t="s">
        <v>123</v>
      </c>
      <c r="C89" s="264" t="str">
        <f>IF(OR(C90="",E90=""),"",IF(C90=E90,"△",IF(C90&gt;E90,"○","●")))</f>
        <v>○</v>
      </c>
      <c r="D89" s="265"/>
      <c r="E89" s="266"/>
      <c r="F89" s="264" t="str">
        <f>IF(OR(F90="",H90=""),"",IF(F90=H90,"△",IF(F90&gt;H90,"○","●")))</f>
        <v>●</v>
      </c>
      <c r="G89" s="265"/>
      <c r="H89" s="266"/>
      <c r="I89" s="264" t="str">
        <f>IF(OR(I90="",K90=""),"",IF(I90=K90,"△",IF(I90&gt;K90,"○","●")))</f>
        <v>○</v>
      </c>
      <c r="J89" s="265"/>
      <c r="K89" s="266"/>
      <c r="L89" s="258">
        <f>IF(OR(L90="",N90=""),"",IF(L90=N90,"△",IF(L90&gt;N90,"○","●")))</f>
      </c>
      <c r="M89" s="259"/>
      <c r="N89" s="260"/>
      <c r="O89" s="254">
        <f>SUM(AC89:AC90)</f>
        <v>6</v>
      </c>
      <c r="P89" s="255"/>
      <c r="Q89" s="254">
        <f>AD89</f>
        <v>7</v>
      </c>
      <c r="R89" s="255"/>
      <c r="S89" s="254">
        <f>AD90</f>
        <v>3</v>
      </c>
      <c r="T89" s="255"/>
      <c r="U89" s="254">
        <f>Q89-S89</f>
        <v>4</v>
      </c>
      <c r="V89" s="255"/>
      <c r="W89" s="254">
        <v>2</v>
      </c>
      <c r="X89" s="255"/>
      <c r="AC89" s="28">
        <f>COUNTIF(C89:N90,"○")*3</f>
        <v>6</v>
      </c>
      <c r="AD89" s="29">
        <f>SUM(C90+F90+I90+L90)</f>
        <v>7</v>
      </c>
      <c r="AG89" s="29">
        <f>SUM(C90+F90+I90+L90+O90+R90)</f>
        <v>7</v>
      </c>
      <c r="AK89" s="305"/>
      <c r="AO89" s="30"/>
    </row>
    <row r="90" spans="1:41" ht="15" customHeight="1">
      <c r="A90" s="329"/>
      <c r="B90" s="331"/>
      <c r="C90" s="31">
        <v>3</v>
      </c>
      <c r="D90" s="32" t="s">
        <v>102</v>
      </c>
      <c r="E90" s="33">
        <v>0</v>
      </c>
      <c r="F90" s="31">
        <v>0</v>
      </c>
      <c r="G90" s="32" t="s">
        <v>102</v>
      </c>
      <c r="H90" s="33">
        <v>2</v>
      </c>
      <c r="I90" s="31">
        <v>4</v>
      </c>
      <c r="J90" s="32" t="s">
        <v>102</v>
      </c>
      <c r="K90" s="33">
        <v>1</v>
      </c>
      <c r="L90" s="261"/>
      <c r="M90" s="262"/>
      <c r="N90" s="263"/>
      <c r="O90" s="256"/>
      <c r="P90" s="257"/>
      <c r="Q90" s="256"/>
      <c r="R90" s="257"/>
      <c r="S90" s="256"/>
      <c r="T90" s="257"/>
      <c r="U90" s="256"/>
      <c r="V90" s="257"/>
      <c r="W90" s="256"/>
      <c r="X90" s="257"/>
      <c r="Y90" s="121"/>
      <c r="AC90" s="28">
        <f>COUNTIF(C89:N90,"△")</f>
        <v>0</v>
      </c>
      <c r="AD90" s="29">
        <f>SUM(N90+E90+H90+K90)</f>
        <v>3</v>
      </c>
      <c r="AG90" s="29">
        <f>SUM(E90+H90+K90+N90+Q90+T90)</f>
        <v>3</v>
      </c>
      <c r="AK90" s="305"/>
      <c r="AO90" s="30"/>
    </row>
    <row r="92" spans="1:35" ht="15" customHeight="1">
      <c r="A92" s="367" t="s">
        <v>104</v>
      </c>
      <c r="B92" s="367"/>
      <c r="C92" s="367"/>
      <c r="D92" s="367"/>
      <c r="AB92" s="6"/>
      <c r="AC92" s="6"/>
      <c r="AD92" s="6"/>
      <c r="AE92" s="6"/>
      <c r="AF92" s="5"/>
      <c r="AG92" s="5"/>
      <c r="AH92" s="5"/>
      <c r="AI92" s="5"/>
    </row>
    <row r="93" spans="1:33" ht="15" customHeight="1">
      <c r="A93" s="7"/>
      <c r="B93" s="7" t="s">
        <v>91</v>
      </c>
      <c r="C93" s="385" t="s">
        <v>92</v>
      </c>
      <c r="D93" s="386"/>
      <c r="E93" s="309" t="s">
        <v>93</v>
      </c>
      <c r="F93" s="314"/>
      <c r="G93" s="314"/>
      <c r="H93" s="314"/>
      <c r="I93" s="314"/>
      <c r="J93" s="314"/>
      <c r="K93" s="314"/>
      <c r="L93" s="314"/>
      <c r="M93" s="314"/>
      <c r="N93" s="314"/>
      <c r="O93" s="310"/>
      <c r="P93" s="309" t="s">
        <v>94</v>
      </c>
      <c r="Q93" s="314"/>
      <c r="R93" s="314"/>
      <c r="S93" s="314"/>
      <c r="T93" s="314"/>
      <c r="U93" s="314"/>
      <c r="V93" s="314"/>
      <c r="W93" s="310"/>
      <c r="X93" s="309" t="s">
        <v>108</v>
      </c>
      <c r="Y93" s="314"/>
      <c r="Z93" s="314"/>
      <c r="AA93" s="314"/>
      <c r="AB93" s="314"/>
      <c r="AC93" s="314"/>
      <c r="AD93" s="310"/>
      <c r="AE93" s="34"/>
      <c r="AF93" s="9"/>
      <c r="AG93" s="9"/>
    </row>
    <row r="94" spans="1:33" ht="15" customHeight="1">
      <c r="A94" s="10">
        <v>1</v>
      </c>
      <c r="B94" s="11" t="s">
        <v>165</v>
      </c>
      <c r="C94" s="368">
        <v>0.5625</v>
      </c>
      <c r="D94" s="369"/>
      <c r="E94" s="217" t="s">
        <v>166</v>
      </c>
      <c r="F94" s="218"/>
      <c r="G94" s="218"/>
      <c r="H94" s="218"/>
      <c r="I94" s="12">
        <v>15</v>
      </c>
      <c r="J94" s="13" t="s">
        <v>167</v>
      </c>
      <c r="K94" s="14">
        <v>0</v>
      </c>
      <c r="L94" s="219" t="s">
        <v>168</v>
      </c>
      <c r="M94" s="220"/>
      <c r="N94" s="220"/>
      <c r="O94" s="221"/>
      <c r="P94" s="222" t="s">
        <v>169</v>
      </c>
      <c r="Q94" s="223"/>
      <c r="R94" s="223"/>
      <c r="S94" s="224"/>
      <c r="T94" s="225" t="s">
        <v>170</v>
      </c>
      <c r="U94" s="223"/>
      <c r="V94" s="223"/>
      <c r="W94" s="226"/>
      <c r="X94" s="200" t="s">
        <v>171</v>
      </c>
      <c r="Y94" s="201"/>
      <c r="Z94" s="201"/>
      <c r="AA94" s="201"/>
      <c r="AB94" s="201"/>
      <c r="AC94" s="201"/>
      <c r="AD94" s="202"/>
      <c r="AE94" s="36"/>
      <c r="AF94" s="37"/>
      <c r="AG94" s="9"/>
    </row>
    <row r="95" spans="1:33" ht="15" customHeight="1">
      <c r="A95" s="15">
        <v>2</v>
      </c>
      <c r="B95" s="62" t="s">
        <v>165</v>
      </c>
      <c r="C95" s="370">
        <v>0.625</v>
      </c>
      <c r="D95" s="371"/>
      <c r="E95" s="208" t="s">
        <v>172</v>
      </c>
      <c r="F95" s="209"/>
      <c r="G95" s="209"/>
      <c r="H95" s="209"/>
      <c r="I95" s="16">
        <v>5</v>
      </c>
      <c r="J95" s="17" t="s">
        <v>18</v>
      </c>
      <c r="K95" s="18">
        <v>0</v>
      </c>
      <c r="L95" s="210" t="s">
        <v>125</v>
      </c>
      <c r="M95" s="211"/>
      <c r="N95" s="211"/>
      <c r="O95" s="212"/>
      <c r="P95" s="233" t="s">
        <v>173</v>
      </c>
      <c r="Q95" s="234"/>
      <c r="R95" s="234"/>
      <c r="S95" s="235"/>
      <c r="T95" s="236" t="s">
        <v>168</v>
      </c>
      <c r="U95" s="234"/>
      <c r="V95" s="234"/>
      <c r="W95" s="237"/>
      <c r="X95" s="203"/>
      <c r="Y95" s="204"/>
      <c r="Z95" s="204"/>
      <c r="AA95" s="204"/>
      <c r="AB95" s="204"/>
      <c r="AC95" s="204"/>
      <c r="AD95" s="205"/>
      <c r="AE95" s="38"/>
      <c r="AF95" s="39"/>
      <c r="AG95" s="9"/>
    </row>
    <row r="96" spans="1:33" ht="15" customHeight="1">
      <c r="A96" s="10">
        <v>3</v>
      </c>
      <c r="B96" s="11" t="s">
        <v>174</v>
      </c>
      <c r="C96" s="421" t="s">
        <v>175</v>
      </c>
      <c r="D96" s="422"/>
      <c r="E96" s="217" t="s">
        <v>125</v>
      </c>
      <c r="F96" s="218"/>
      <c r="G96" s="218"/>
      <c r="H96" s="218"/>
      <c r="I96" s="12">
        <v>0</v>
      </c>
      <c r="J96" s="13" t="s">
        <v>167</v>
      </c>
      <c r="K96" s="14">
        <v>18</v>
      </c>
      <c r="L96" s="219" t="s">
        <v>166</v>
      </c>
      <c r="M96" s="220"/>
      <c r="N96" s="220"/>
      <c r="O96" s="221"/>
      <c r="P96" s="222" t="s">
        <v>176</v>
      </c>
      <c r="Q96" s="223"/>
      <c r="R96" s="223"/>
      <c r="S96" s="224"/>
      <c r="T96" s="225" t="s">
        <v>169</v>
      </c>
      <c r="U96" s="223"/>
      <c r="V96" s="223"/>
      <c r="W96" s="226"/>
      <c r="X96" s="322" t="s">
        <v>171</v>
      </c>
      <c r="Y96" s="323"/>
      <c r="Z96" s="323"/>
      <c r="AA96" s="323"/>
      <c r="AB96" s="323"/>
      <c r="AC96" s="323"/>
      <c r="AD96" s="324"/>
      <c r="AE96" s="38"/>
      <c r="AF96" s="39"/>
      <c r="AG96" s="9"/>
    </row>
    <row r="97" spans="1:33" ht="15" customHeight="1">
      <c r="A97" s="15">
        <v>4</v>
      </c>
      <c r="B97" s="62" t="s">
        <v>174</v>
      </c>
      <c r="C97" s="370">
        <v>0.4375</v>
      </c>
      <c r="D97" s="371"/>
      <c r="E97" s="208" t="s">
        <v>176</v>
      </c>
      <c r="F97" s="209"/>
      <c r="G97" s="209"/>
      <c r="H97" s="209"/>
      <c r="I97" s="16">
        <v>1</v>
      </c>
      <c r="J97" s="17" t="s">
        <v>18</v>
      </c>
      <c r="K97" s="18">
        <v>3</v>
      </c>
      <c r="L97" s="210" t="s">
        <v>172</v>
      </c>
      <c r="M97" s="211"/>
      <c r="N97" s="211"/>
      <c r="O97" s="212"/>
      <c r="P97" s="233" t="s">
        <v>125</v>
      </c>
      <c r="Q97" s="234"/>
      <c r="R97" s="234"/>
      <c r="S97" s="235"/>
      <c r="T97" s="236" t="s">
        <v>173</v>
      </c>
      <c r="U97" s="234"/>
      <c r="V97" s="234"/>
      <c r="W97" s="237"/>
      <c r="X97" s="325"/>
      <c r="Y97" s="326"/>
      <c r="Z97" s="326"/>
      <c r="AA97" s="326"/>
      <c r="AB97" s="326"/>
      <c r="AC97" s="326"/>
      <c r="AD97" s="327"/>
      <c r="AE97" s="38"/>
      <c r="AF97" s="39"/>
      <c r="AG97" s="9"/>
    </row>
    <row r="98" spans="1:33" ht="15" customHeight="1">
      <c r="A98" s="10">
        <v>5</v>
      </c>
      <c r="B98" s="11" t="s">
        <v>177</v>
      </c>
      <c r="C98" s="368">
        <v>0.5625</v>
      </c>
      <c r="D98" s="369"/>
      <c r="E98" s="217" t="s">
        <v>173</v>
      </c>
      <c r="F98" s="218"/>
      <c r="G98" s="218"/>
      <c r="H98" s="218"/>
      <c r="I98" s="12">
        <v>2</v>
      </c>
      <c r="J98" s="13" t="s">
        <v>18</v>
      </c>
      <c r="K98" s="14">
        <v>1</v>
      </c>
      <c r="L98" s="219" t="s">
        <v>172</v>
      </c>
      <c r="M98" s="220"/>
      <c r="N98" s="220"/>
      <c r="O98" s="221"/>
      <c r="P98" s="222" t="s">
        <v>176</v>
      </c>
      <c r="Q98" s="223"/>
      <c r="R98" s="223"/>
      <c r="S98" s="224"/>
      <c r="T98" s="225" t="s">
        <v>125</v>
      </c>
      <c r="U98" s="223"/>
      <c r="V98" s="223"/>
      <c r="W98" s="226"/>
      <c r="X98" s="200" t="s">
        <v>171</v>
      </c>
      <c r="Y98" s="201"/>
      <c r="Z98" s="201"/>
      <c r="AA98" s="201"/>
      <c r="AB98" s="201"/>
      <c r="AC98" s="201"/>
      <c r="AD98" s="202"/>
      <c r="AE98" s="38"/>
      <c r="AF98" s="39"/>
      <c r="AG98" s="9"/>
    </row>
    <row r="99" spans="1:33" ht="15" customHeight="1">
      <c r="A99" s="15">
        <v>6</v>
      </c>
      <c r="B99" s="62" t="s">
        <v>177</v>
      </c>
      <c r="C99" s="423">
        <v>0.625</v>
      </c>
      <c r="D99" s="424"/>
      <c r="E99" s="208" t="s">
        <v>125</v>
      </c>
      <c r="F99" s="209"/>
      <c r="G99" s="209"/>
      <c r="H99" s="209"/>
      <c r="I99" s="16">
        <v>2</v>
      </c>
      <c r="J99" s="17" t="s">
        <v>18</v>
      </c>
      <c r="K99" s="18">
        <v>1</v>
      </c>
      <c r="L99" s="210" t="s">
        <v>176</v>
      </c>
      <c r="M99" s="211"/>
      <c r="N99" s="211"/>
      <c r="O99" s="212"/>
      <c r="P99" s="233" t="s">
        <v>173</v>
      </c>
      <c r="Q99" s="234"/>
      <c r="R99" s="234"/>
      <c r="S99" s="235"/>
      <c r="T99" s="236" t="s">
        <v>172</v>
      </c>
      <c r="U99" s="234"/>
      <c r="V99" s="234"/>
      <c r="W99" s="237"/>
      <c r="X99" s="203"/>
      <c r="Y99" s="204"/>
      <c r="Z99" s="204"/>
      <c r="AA99" s="204"/>
      <c r="AB99" s="204"/>
      <c r="AC99" s="204"/>
      <c r="AD99" s="205"/>
      <c r="AE99" s="38"/>
      <c r="AF99" s="39"/>
      <c r="AG99" s="9"/>
    </row>
    <row r="100" spans="1:35" ht="15" customHeight="1">
      <c r="A100" s="19"/>
      <c r="B100" s="19"/>
      <c r="C100" s="20"/>
      <c r="D100" s="20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21"/>
      <c r="Q100" s="21"/>
      <c r="R100" s="21"/>
      <c r="S100" s="21"/>
      <c r="T100" s="21"/>
      <c r="U100" s="21"/>
      <c r="V100" s="21"/>
      <c r="W100" s="19"/>
      <c r="X100" s="19"/>
      <c r="Y100" s="19"/>
      <c r="AB100" s="22"/>
      <c r="AC100" s="22"/>
      <c r="AD100" s="20"/>
      <c r="AE100" s="20"/>
      <c r="AF100" s="22"/>
      <c r="AG100" s="22"/>
      <c r="AH100" s="22"/>
      <c r="AI100" s="22"/>
    </row>
    <row r="101" spans="1:24" ht="15" customHeight="1">
      <c r="A101" s="381" t="s">
        <v>96</v>
      </c>
      <c r="B101" s="382"/>
      <c r="C101" s="306" t="str">
        <f>B102</f>
        <v>ＡＯＢＡ　ＦＣ</v>
      </c>
      <c r="D101" s="307"/>
      <c r="E101" s="308"/>
      <c r="F101" s="306" t="str">
        <f>B104</f>
        <v>アバンツァーレ仙台</v>
      </c>
      <c r="G101" s="307"/>
      <c r="H101" s="308"/>
      <c r="I101" s="306" t="str">
        <f>B106</f>
        <v>エナブル</v>
      </c>
      <c r="J101" s="307"/>
      <c r="K101" s="308"/>
      <c r="L101" s="404" t="str">
        <f>B108</f>
        <v>東六クラブ</v>
      </c>
      <c r="M101" s="405"/>
      <c r="N101" s="406"/>
      <c r="O101" s="309" t="s">
        <v>97</v>
      </c>
      <c r="P101" s="310"/>
      <c r="Q101" s="309" t="s">
        <v>98</v>
      </c>
      <c r="R101" s="310"/>
      <c r="S101" s="309" t="s">
        <v>99</v>
      </c>
      <c r="T101" s="310"/>
      <c r="U101" s="309" t="s">
        <v>100</v>
      </c>
      <c r="V101" s="310"/>
      <c r="W101" s="309" t="s">
        <v>101</v>
      </c>
      <c r="X101" s="310"/>
    </row>
    <row r="102" spans="1:33" ht="15" customHeight="1">
      <c r="A102" s="328">
        <v>1</v>
      </c>
      <c r="B102" s="365" t="s">
        <v>139</v>
      </c>
      <c r="C102" s="258">
        <f>IF(OR(C103="",E103=""),"",IF(C103=E103,"△",IF(C103&gt;E103,"○","●")))</f>
      </c>
      <c r="D102" s="259"/>
      <c r="E102" s="260"/>
      <c r="F102" s="264" t="str">
        <f>IF(OR(F103="",H103=""),"",IF(F103=H103,"△",IF(F103&gt;H103,"○","●")))</f>
        <v>○</v>
      </c>
      <c r="G102" s="265"/>
      <c r="H102" s="266"/>
      <c r="I102" s="264" t="str">
        <f>IF(OR(I103="",K103=""),"",IF(I103=K103,"△",IF(I103&gt;K103,"○","●")))</f>
        <v>○</v>
      </c>
      <c r="J102" s="265"/>
      <c r="K102" s="266"/>
      <c r="L102" s="387" t="str">
        <f>IF(OR(L103="",N103=""),"",IF(L103=N103,"△",IF(L103&gt;N103,"○","●")))</f>
        <v>○</v>
      </c>
      <c r="M102" s="388"/>
      <c r="N102" s="389"/>
      <c r="O102" s="254">
        <f>SUM(AC102:AC103)</f>
        <v>6</v>
      </c>
      <c r="P102" s="255"/>
      <c r="Q102" s="254">
        <f>AD102</f>
        <v>20</v>
      </c>
      <c r="R102" s="255"/>
      <c r="S102" s="254">
        <f>AD103</f>
        <v>1</v>
      </c>
      <c r="T102" s="255"/>
      <c r="U102" s="254">
        <f>Q102-S102</f>
        <v>19</v>
      </c>
      <c r="V102" s="255"/>
      <c r="W102" s="254">
        <v>1</v>
      </c>
      <c r="X102" s="255"/>
      <c r="AC102" s="28">
        <f>COUNTIF(C102:K103,"○")*3</f>
        <v>6</v>
      </c>
      <c r="AD102" s="29">
        <f>SUM(C103+F103+I103)</f>
        <v>20</v>
      </c>
      <c r="AG102" s="29">
        <f>SUM(C103+F103+I103+L103+O103+R103)</f>
        <v>35</v>
      </c>
    </row>
    <row r="103" spans="1:33" ht="15" customHeight="1">
      <c r="A103" s="329"/>
      <c r="B103" s="366"/>
      <c r="C103" s="261"/>
      <c r="D103" s="262"/>
      <c r="E103" s="263"/>
      <c r="F103" s="31">
        <v>2</v>
      </c>
      <c r="G103" s="32" t="s">
        <v>102</v>
      </c>
      <c r="H103" s="33">
        <v>1</v>
      </c>
      <c r="I103" s="31">
        <v>18</v>
      </c>
      <c r="J103" s="32" t="s">
        <v>102</v>
      </c>
      <c r="K103" s="33">
        <v>0</v>
      </c>
      <c r="L103" s="149">
        <v>15</v>
      </c>
      <c r="M103" s="150" t="s">
        <v>102</v>
      </c>
      <c r="N103" s="151">
        <v>0</v>
      </c>
      <c r="O103" s="256"/>
      <c r="P103" s="257"/>
      <c r="Q103" s="256"/>
      <c r="R103" s="257"/>
      <c r="S103" s="256"/>
      <c r="T103" s="257"/>
      <c r="U103" s="256"/>
      <c r="V103" s="257"/>
      <c r="W103" s="256"/>
      <c r="X103" s="257"/>
      <c r="AC103" s="28">
        <f>COUNTIF(C102:N103,"△")</f>
        <v>0</v>
      </c>
      <c r="AD103" s="29">
        <f>SUM(K103+E103+H103)</f>
        <v>1</v>
      </c>
      <c r="AG103" s="29">
        <f>SUM(E103+H103+K103+N103+Q103+T103)</f>
        <v>1</v>
      </c>
    </row>
    <row r="104" spans="1:33" ht="15" customHeight="1">
      <c r="A104" s="328">
        <v>2</v>
      </c>
      <c r="B104" s="330" t="s">
        <v>124</v>
      </c>
      <c r="C104" s="264" t="str">
        <f>IF(OR(C105="",E105=""),"",IF(C105=E105,"△",IF(C105&gt;E105,"○","●")))</f>
        <v>●</v>
      </c>
      <c r="D104" s="265"/>
      <c r="E104" s="266"/>
      <c r="F104" s="258">
        <f>IF(OR(F105="",H105=""),"",IF(F105=H105,"△",IF(F105&gt;H105,"○","●")))</f>
      </c>
      <c r="G104" s="259"/>
      <c r="H104" s="260"/>
      <c r="I104" s="264" t="str">
        <f>IF(OR(I105="",K105=""),"",IF(I105=K105,"△",IF(I105&gt;K105,"○","●")))</f>
        <v>○</v>
      </c>
      <c r="J104" s="265"/>
      <c r="K104" s="266"/>
      <c r="L104" s="387" t="str">
        <f>IF(OR(L105="",N105=""),"",IF(L105=N105,"△",IF(L105&gt;N105,"○","●")))</f>
        <v>○</v>
      </c>
      <c r="M104" s="388"/>
      <c r="N104" s="389"/>
      <c r="O104" s="254">
        <f>SUM(AC104:AC105)</f>
        <v>3</v>
      </c>
      <c r="P104" s="255"/>
      <c r="Q104" s="254">
        <f>AD104</f>
        <v>6</v>
      </c>
      <c r="R104" s="255"/>
      <c r="S104" s="254">
        <f>AD105</f>
        <v>2</v>
      </c>
      <c r="T104" s="255"/>
      <c r="U104" s="254">
        <f>Q104-S104</f>
        <v>4</v>
      </c>
      <c r="V104" s="255"/>
      <c r="W104" s="254">
        <v>2</v>
      </c>
      <c r="X104" s="255"/>
      <c r="AC104" s="28">
        <f>COUNTIF(C104:K105,"○")*3</f>
        <v>3</v>
      </c>
      <c r="AD104" s="29">
        <f>SUM(C105+F105+I105)</f>
        <v>6</v>
      </c>
      <c r="AG104" s="29">
        <f>SUM(C105+F105+I105+L105+O105+R105)</f>
        <v>9</v>
      </c>
    </row>
    <row r="105" spans="1:33" ht="15" customHeight="1">
      <c r="A105" s="329"/>
      <c r="B105" s="331"/>
      <c r="C105" s="31">
        <v>1</v>
      </c>
      <c r="D105" s="32" t="s">
        <v>102</v>
      </c>
      <c r="E105" s="33">
        <v>2</v>
      </c>
      <c r="F105" s="261"/>
      <c r="G105" s="262"/>
      <c r="H105" s="263"/>
      <c r="I105" s="31">
        <v>5</v>
      </c>
      <c r="J105" s="32" t="s">
        <v>102</v>
      </c>
      <c r="K105" s="33">
        <v>0</v>
      </c>
      <c r="L105" s="149">
        <v>3</v>
      </c>
      <c r="M105" s="150" t="s">
        <v>102</v>
      </c>
      <c r="N105" s="151">
        <v>1</v>
      </c>
      <c r="O105" s="256"/>
      <c r="P105" s="257"/>
      <c r="Q105" s="256"/>
      <c r="R105" s="257"/>
      <c r="S105" s="256"/>
      <c r="T105" s="257"/>
      <c r="U105" s="256"/>
      <c r="V105" s="257"/>
      <c r="W105" s="256"/>
      <c r="X105" s="257"/>
      <c r="AC105" s="28">
        <f>COUNTIF(C104:N105,"△")</f>
        <v>0</v>
      </c>
      <c r="AD105" s="29">
        <f>SUM(K105+E105+H105)</f>
        <v>2</v>
      </c>
      <c r="AG105" s="29">
        <f>SUM(E105+H105+K105+N105+Q105+T105)</f>
        <v>3</v>
      </c>
    </row>
    <row r="106" spans="1:33" ht="15" customHeight="1">
      <c r="A106" s="328">
        <v>3</v>
      </c>
      <c r="B106" s="330" t="s">
        <v>140</v>
      </c>
      <c r="C106" s="264" t="str">
        <f>IF(OR(C107="",E107=""),"",IF(C107=E107,"△",IF(C107&gt;E107,"○","●")))</f>
        <v>●</v>
      </c>
      <c r="D106" s="265"/>
      <c r="E106" s="266"/>
      <c r="F106" s="264" t="str">
        <f>IF(OR(F107="",H107=""),"",IF(F107=H107,"△",IF(F107&gt;H107,"○","●")))</f>
        <v>●</v>
      </c>
      <c r="G106" s="265"/>
      <c r="H106" s="266"/>
      <c r="I106" s="258">
        <f>IF(OR(I107="",K107=""),"",IF(I107=K107,"△",IF(I107&gt;K107,"○","●")))</f>
      </c>
      <c r="J106" s="259"/>
      <c r="K106" s="260"/>
      <c r="L106" s="387" t="str">
        <f>IF(OR(L107="",N107=""),"",IF(L107=N107,"△",IF(L107&gt;N107,"○","●")))</f>
        <v>○</v>
      </c>
      <c r="M106" s="388"/>
      <c r="N106" s="389"/>
      <c r="O106" s="254">
        <f>SUM(AC106:AC107)</f>
        <v>0</v>
      </c>
      <c r="P106" s="255"/>
      <c r="Q106" s="254">
        <f>AD106</f>
        <v>0</v>
      </c>
      <c r="R106" s="255"/>
      <c r="S106" s="254">
        <f>AD107</f>
        <v>23</v>
      </c>
      <c r="T106" s="255"/>
      <c r="U106" s="254">
        <f>Q106-S106</f>
        <v>-23</v>
      </c>
      <c r="V106" s="255"/>
      <c r="W106" s="254">
        <v>3</v>
      </c>
      <c r="X106" s="255"/>
      <c r="AC106" s="28">
        <f>COUNTIF(C106:K107,"○")*3</f>
        <v>0</v>
      </c>
      <c r="AD106" s="29">
        <f>SUM(C107+F107+I107)</f>
        <v>0</v>
      </c>
      <c r="AG106" s="29">
        <f>SUM(C107+F107+I107+L107+O107+R107)</f>
        <v>2</v>
      </c>
    </row>
    <row r="107" spans="1:33" ht="15" customHeight="1">
      <c r="A107" s="329"/>
      <c r="B107" s="331"/>
      <c r="C107" s="31">
        <v>0</v>
      </c>
      <c r="D107" s="32" t="s">
        <v>102</v>
      </c>
      <c r="E107" s="33">
        <v>18</v>
      </c>
      <c r="F107" s="31">
        <v>0</v>
      </c>
      <c r="G107" s="32" t="s">
        <v>102</v>
      </c>
      <c r="H107" s="33">
        <v>5</v>
      </c>
      <c r="I107" s="261"/>
      <c r="J107" s="262"/>
      <c r="K107" s="263"/>
      <c r="L107" s="149">
        <v>2</v>
      </c>
      <c r="M107" s="150" t="s">
        <v>102</v>
      </c>
      <c r="N107" s="151">
        <v>1</v>
      </c>
      <c r="O107" s="256"/>
      <c r="P107" s="257"/>
      <c r="Q107" s="256"/>
      <c r="R107" s="257"/>
      <c r="S107" s="256"/>
      <c r="T107" s="257"/>
      <c r="U107" s="256"/>
      <c r="V107" s="257"/>
      <c r="W107" s="256"/>
      <c r="X107" s="257"/>
      <c r="AC107" s="28">
        <f>COUNTIF(C106:N107,"△")</f>
        <v>0</v>
      </c>
      <c r="AD107" s="29">
        <f>SUM(K107+E107+H107)</f>
        <v>23</v>
      </c>
      <c r="AG107" s="29">
        <f>SUM(E107+H107+K107+N107+Q107+T107)</f>
        <v>24</v>
      </c>
    </row>
    <row r="108" spans="1:33" ht="15" customHeight="1">
      <c r="A108" s="390">
        <v>4</v>
      </c>
      <c r="B108" s="392" t="s">
        <v>141</v>
      </c>
      <c r="C108" s="387" t="str">
        <f>IF(OR(C109="",E109=""),"",IF(C109=E109,"△",IF(C109&gt;E109,"○","●")))</f>
        <v>●</v>
      </c>
      <c r="D108" s="388"/>
      <c r="E108" s="389"/>
      <c r="F108" s="387" t="str">
        <f>IF(OR(F109="",H109=""),"",IF(F109=H109,"△",IF(F109&gt;H109,"○","●")))</f>
        <v>●</v>
      </c>
      <c r="G108" s="388"/>
      <c r="H108" s="389"/>
      <c r="I108" s="387" t="str">
        <f>IF(OR(I109="",K109=""),"",IF(I109=K109,"△",IF(I109&gt;K109,"○","●")))</f>
        <v>●</v>
      </c>
      <c r="J108" s="388"/>
      <c r="K108" s="389"/>
      <c r="L108" s="398">
        <f>IF(OR(L109="",N109=""),"",IF(L109=N109,"△",IF(L109&gt;N109,"○","●")))</f>
      </c>
      <c r="M108" s="399"/>
      <c r="N108" s="400"/>
      <c r="O108" s="394">
        <f>SUM(AC108:AC109)</f>
        <v>0</v>
      </c>
      <c r="P108" s="395"/>
      <c r="Q108" s="394">
        <f>AD108</f>
        <v>2</v>
      </c>
      <c r="R108" s="395"/>
      <c r="S108" s="394">
        <f>AD109</f>
        <v>20</v>
      </c>
      <c r="T108" s="395"/>
      <c r="U108" s="394">
        <f>Q108-S108</f>
        <v>-18</v>
      </c>
      <c r="V108" s="395"/>
      <c r="W108" s="394">
        <v>4</v>
      </c>
      <c r="X108" s="395"/>
      <c r="AC108" s="28">
        <f>COUNTIF(C108:K109,"○")*3</f>
        <v>0</v>
      </c>
      <c r="AD108" s="29">
        <f>SUM(C109+F109+I109)</f>
        <v>2</v>
      </c>
      <c r="AG108" s="29">
        <f>SUM(C109+F109+I109+L109+O109+R109)</f>
        <v>2</v>
      </c>
    </row>
    <row r="109" spans="1:33" ht="15" customHeight="1">
      <c r="A109" s="391"/>
      <c r="B109" s="393"/>
      <c r="C109" s="149">
        <v>0</v>
      </c>
      <c r="D109" s="150" t="s">
        <v>102</v>
      </c>
      <c r="E109" s="151">
        <v>15</v>
      </c>
      <c r="F109" s="149">
        <v>1</v>
      </c>
      <c r="G109" s="150" t="s">
        <v>102</v>
      </c>
      <c r="H109" s="151">
        <v>3</v>
      </c>
      <c r="I109" s="149">
        <v>1</v>
      </c>
      <c r="J109" s="150" t="s">
        <v>102</v>
      </c>
      <c r="K109" s="151">
        <v>2</v>
      </c>
      <c r="L109" s="401"/>
      <c r="M109" s="402"/>
      <c r="N109" s="403"/>
      <c r="O109" s="396"/>
      <c r="P109" s="397"/>
      <c r="Q109" s="396"/>
      <c r="R109" s="397"/>
      <c r="S109" s="396"/>
      <c r="T109" s="397"/>
      <c r="U109" s="396"/>
      <c r="V109" s="397"/>
      <c r="W109" s="396"/>
      <c r="X109" s="397"/>
      <c r="Y109" s="121"/>
      <c r="AC109" s="28">
        <f>COUNTIF(C108:N109,"△")</f>
        <v>0</v>
      </c>
      <c r="AD109" s="29">
        <f>SUM(K109+E109+H109)</f>
        <v>20</v>
      </c>
      <c r="AG109" s="29">
        <f>SUM(E109+H109+K109+N109+Q109+T109)</f>
        <v>20</v>
      </c>
    </row>
    <row r="110" spans="1:30" ht="15" customHeight="1">
      <c r="A110" s="456" t="s">
        <v>191</v>
      </c>
      <c r="B110" s="456"/>
      <c r="C110" s="456"/>
      <c r="D110" s="456"/>
      <c r="E110" s="456"/>
      <c r="F110" s="456"/>
      <c r="G110" s="456"/>
      <c r="H110" s="456"/>
      <c r="I110" s="456"/>
      <c r="J110" s="456"/>
      <c r="K110" s="456"/>
      <c r="L110" s="456"/>
      <c r="M110" s="456"/>
      <c r="N110" s="456"/>
      <c r="O110" s="456"/>
      <c r="P110" s="456"/>
      <c r="Q110" s="456"/>
      <c r="R110" s="456"/>
      <c r="S110" s="456"/>
      <c r="T110" s="456"/>
      <c r="U110" s="456"/>
      <c r="V110" s="456"/>
      <c r="W110" s="456"/>
      <c r="X110" s="456"/>
      <c r="Y110" s="118"/>
      <c r="Z110" s="118"/>
      <c r="AA110" s="118"/>
      <c r="AB110" s="305"/>
      <c r="AC110" s="28">
        <f>COUNTIF(C110:Q111,"○")*3</f>
        <v>0</v>
      </c>
      <c r="AD110" s="29">
        <f>SUM(C111+F111+I111+L111+O111)</f>
        <v>0</v>
      </c>
    </row>
    <row r="111" spans="1:30" ht="15" customHeight="1">
      <c r="A111" s="9"/>
      <c r="B111" s="116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305"/>
      <c r="AC111" s="28">
        <f>COUNTIF(C110:Q111,"△")</f>
        <v>0</v>
      </c>
      <c r="AD111" s="29">
        <f>SUM(E111+H111+K111+N111+Q111)</f>
        <v>0</v>
      </c>
    </row>
  </sheetData>
  <sheetProtection/>
  <mergeCells count="555">
    <mergeCell ref="A110:X110"/>
    <mergeCell ref="X80:AD80"/>
    <mergeCell ref="X42:AD42"/>
    <mergeCell ref="AK28:AK29"/>
    <mergeCell ref="A30:A31"/>
    <mergeCell ref="B30:B31"/>
    <mergeCell ref="C30:E30"/>
    <mergeCell ref="F30:H30"/>
    <mergeCell ref="I30:K30"/>
    <mergeCell ref="L30:N31"/>
    <mergeCell ref="R30:S31"/>
    <mergeCell ref="T30:U31"/>
    <mergeCell ref="V30:W31"/>
    <mergeCell ref="X30:Y31"/>
    <mergeCell ref="Z30:AA31"/>
    <mergeCell ref="AK30:AK31"/>
    <mergeCell ref="A28:A29"/>
    <mergeCell ref="B28:B29"/>
    <mergeCell ref="C28:E28"/>
    <mergeCell ref="F28:H28"/>
    <mergeCell ref="I28:K29"/>
    <mergeCell ref="L28:N28"/>
    <mergeCell ref="R28:S29"/>
    <mergeCell ref="T28:U29"/>
    <mergeCell ref="V28:W29"/>
    <mergeCell ref="X28:Y29"/>
    <mergeCell ref="Z28:AA29"/>
    <mergeCell ref="AK24:AK25"/>
    <mergeCell ref="R26:S27"/>
    <mergeCell ref="T26:U27"/>
    <mergeCell ref="V26:W27"/>
    <mergeCell ref="Z26:AA27"/>
    <mergeCell ref="A26:A27"/>
    <mergeCell ref="B26:B27"/>
    <mergeCell ref="C26:E26"/>
    <mergeCell ref="F26:H27"/>
    <mergeCell ref="I26:K26"/>
    <mergeCell ref="L26:N26"/>
    <mergeCell ref="AK26:AK27"/>
    <mergeCell ref="A23:B23"/>
    <mergeCell ref="C23:E23"/>
    <mergeCell ref="F23:H23"/>
    <mergeCell ref="I23:K23"/>
    <mergeCell ref="L23:N23"/>
    <mergeCell ref="V23:W23"/>
    <mergeCell ref="Z23:AA23"/>
    <mergeCell ref="A24:A25"/>
    <mergeCell ref="B24:B25"/>
    <mergeCell ref="C24:E25"/>
    <mergeCell ref="F24:H24"/>
    <mergeCell ref="I24:K24"/>
    <mergeCell ref="L24:N24"/>
    <mergeCell ref="R24:S25"/>
    <mergeCell ref="T24:U25"/>
    <mergeCell ref="E15:H15"/>
    <mergeCell ref="V24:W25"/>
    <mergeCell ref="X24:Y25"/>
    <mergeCell ref="Z24:AA25"/>
    <mergeCell ref="C16:D16"/>
    <mergeCell ref="E16:H16"/>
    <mergeCell ref="L16:O16"/>
    <mergeCell ref="P16:S16"/>
    <mergeCell ref="T16:W16"/>
    <mergeCell ref="X20:AD21"/>
    <mergeCell ref="T12:W12"/>
    <mergeCell ref="L21:O21"/>
    <mergeCell ref="P21:S21"/>
    <mergeCell ref="T21:W21"/>
    <mergeCell ref="C14:D14"/>
    <mergeCell ref="E14:H14"/>
    <mergeCell ref="L14:O14"/>
    <mergeCell ref="P14:S14"/>
    <mergeCell ref="T14:W14"/>
    <mergeCell ref="C15:D15"/>
    <mergeCell ref="X12:AD13"/>
    <mergeCell ref="C13:D13"/>
    <mergeCell ref="E13:H13"/>
    <mergeCell ref="L13:O13"/>
    <mergeCell ref="P13:S13"/>
    <mergeCell ref="T13:W13"/>
    <mergeCell ref="C12:D12"/>
    <mergeCell ref="E12:H12"/>
    <mergeCell ref="L12:O12"/>
    <mergeCell ref="P12:S12"/>
    <mergeCell ref="B3:C3"/>
    <mergeCell ref="B4:C4"/>
    <mergeCell ref="B5:C5"/>
    <mergeCell ref="B7:C7"/>
    <mergeCell ref="B8:C8"/>
    <mergeCell ref="A10:D10"/>
    <mergeCell ref="B6:C6"/>
    <mergeCell ref="D8:J8"/>
    <mergeCell ref="D6:J6"/>
    <mergeCell ref="P11:W11"/>
    <mergeCell ref="X39:AD40"/>
    <mergeCell ref="T39:W39"/>
    <mergeCell ref="T38:W38"/>
    <mergeCell ref="T40:W40"/>
    <mergeCell ref="S44:T44"/>
    <mergeCell ref="Q44:R44"/>
    <mergeCell ref="X41:AD41"/>
    <mergeCell ref="P19:S19"/>
    <mergeCell ref="T19:W19"/>
    <mergeCell ref="S47:T48"/>
    <mergeCell ref="U47:V48"/>
    <mergeCell ref="P41:S41"/>
    <mergeCell ref="C11:D11"/>
    <mergeCell ref="E11:O11"/>
    <mergeCell ref="L68:N68"/>
    <mergeCell ref="L44:N44"/>
    <mergeCell ref="L15:O15"/>
    <mergeCell ref="P15:S15"/>
    <mergeCell ref="T15:W15"/>
    <mergeCell ref="W45:X46"/>
    <mergeCell ref="W44:X44"/>
    <mergeCell ref="U44:V44"/>
    <mergeCell ref="X56:AD57"/>
    <mergeCell ref="P55:W55"/>
    <mergeCell ref="T37:W37"/>
    <mergeCell ref="T41:W41"/>
    <mergeCell ref="T42:W42"/>
    <mergeCell ref="S45:T46"/>
    <mergeCell ref="U45:V46"/>
    <mergeCell ref="X5:AD5"/>
    <mergeCell ref="Q5:W5"/>
    <mergeCell ref="K5:P5"/>
    <mergeCell ref="Q7:W7"/>
    <mergeCell ref="X7:AD7"/>
    <mergeCell ref="X8:AD8"/>
    <mergeCell ref="K7:P7"/>
    <mergeCell ref="A101:B101"/>
    <mergeCell ref="C101:E101"/>
    <mergeCell ref="C96:D96"/>
    <mergeCell ref="E96:H96"/>
    <mergeCell ref="F101:H101"/>
    <mergeCell ref="C99:D99"/>
    <mergeCell ref="C97:D97"/>
    <mergeCell ref="E97:H97"/>
    <mergeCell ref="C98:D98"/>
    <mergeCell ref="E98:H98"/>
    <mergeCell ref="R23:S23"/>
    <mergeCell ref="E95:H95"/>
    <mergeCell ref="X11:AD11"/>
    <mergeCell ref="K6:P6"/>
    <mergeCell ref="Q6:W6"/>
    <mergeCell ref="X6:AD6"/>
    <mergeCell ref="X37:AD37"/>
    <mergeCell ref="X38:AD38"/>
    <mergeCell ref="Q8:W8"/>
    <mergeCell ref="K8:P8"/>
    <mergeCell ref="E78:H78"/>
    <mergeCell ref="L79:O79"/>
    <mergeCell ref="E99:H99"/>
    <mergeCell ref="X14:AD15"/>
    <mergeCell ref="X26:Y27"/>
    <mergeCell ref="S85:T86"/>
    <mergeCell ref="Q85:R86"/>
    <mergeCell ref="T75:W75"/>
    <mergeCell ref="P80:S80"/>
    <mergeCell ref="T80:W80"/>
    <mergeCell ref="Q106:R107"/>
    <mergeCell ref="S106:T107"/>
    <mergeCell ref="C95:D95"/>
    <mergeCell ref="T99:W99"/>
    <mergeCell ref="L96:O96"/>
    <mergeCell ref="I102:K102"/>
    <mergeCell ref="I104:K104"/>
    <mergeCell ref="L102:N102"/>
    <mergeCell ref="O104:P105"/>
    <mergeCell ref="L101:N101"/>
    <mergeCell ref="L95:O95"/>
    <mergeCell ref="P95:S95"/>
    <mergeCell ref="T95:W95"/>
    <mergeCell ref="P96:S96"/>
    <mergeCell ref="L99:O99"/>
    <mergeCell ref="P99:S99"/>
    <mergeCell ref="L97:O97"/>
    <mergeCell ref="P97:S97"/>
    <mergeCell ref="L108:N109"/>
    <mergeCell ref="O108:P109"/>
    <mergeCell ref="O102:P103"/>
    <mergeCell ref="I101:K101"/>
    <mergeCell ref="I106:K107"/>
    <mergeCell ref="O106:P107"/>
    <mergeCell ref="O101:P101"/>
    <mergeCell ref="AB110:AB111"/>
    <mergeCell ref="C106:E106"/>
    <mergeCell ref="F106:H106"/>
    <mergeCell ref="I108:K108"/>
    <mergeCell ref="W106:X107"/>
    <mergeCell ref="L106:N106"/>
    <mergeCell ref="S108:T109"/>
    <mergeCell ref="U108:V109"/>
    <mergeCell ref="W108:X109"/>
    <mergeCell ref="C108:E108"/>
    <mergeCell ref="Q108:R109"/>
    <mergeCell ref="U106:V107"/>
    <mergeCell ref="L104:N104"/>
    <mergeCell ref="Q101:R101"/>
    <mergeCell ref="S101:T101"/>
    <mergeCell ref="S104:T105"/>
    <mergeCell ref="Q102:R103"/>
    <mergeCell ref="S102:T103"/>
    <mergeCell ref="U101:V101"/>
    <mergeCell ref="Q104:R105"/>
    <mergeCell ref="A108:A109"/>
    <mergeCell ref="A102:A103"/>
    <mergeCell ref="B102:B103"/>
    <mergeCell ref="F102:H102"/>
    <mergeCell ref="A104:A105"/>
    <mergeCell ref="F104:H105"/>
    <mergeCell ref="B108:B109"/>
    <mergeCell ref="C102:E103"/>
    <mergeCell ref="A106:A107"/>
    <mergeCell ref="B106:B107"/>
    <mergeCell ref="B104:B105"/>
    <mergeCell ref="C104:E104"/>
    <mergeCell ref="F108:H108"/>
    <mergeCell ref="L98:O98"/>
    <mergeCell ref="P98:S98"/>
    <mergeCell ref="C87:E87"/>
    <mergeCell ref="F87:H87"/>
    <mergeCell ref="F89:H89"/>
    <mergeCell ref="C89:E89"/>
    <mergeCell ref="L89:N90"/>
    <mergeCell ref="L94:O94"/>
    <mergeCell ref="C93:D93"/>
    <mergeCell ref="E93:O93"/>
    <mergeCell ref="A92:D92"/>
    <mergeCell ref="A89:A90"/>
    <mergeCell ref="B89:B90"/>
    <mergeCell ref="I89:K89"/>
    <mergeCell ref="C94:D94"/>
    <mergeCell ref="E94:H94"/>
    <mergeCell ref="AK89:AK90"/>
    <mergeCell ref="O83:P84"/>
    <mergeCell ref="Q83:R84"/>
    <mergeCell ref="S83:T84"/>
    <mergeCell ref="O87:P88"/>
    <mergeCell ref="Q87:R88"/>
    <mergeCell ref="Q89:R90"/>
    <mergeCell ref="S89:T90"/>
    <mergeCell ref="W85:X86"/>
    <mergeCell ref="AK83:AK84"/>
    <mergeCell ref="W89:X90"/>
    <mergeCell ref="A83:A84"/>
    <mergeCell ref="B83:B84"/>
    <mergeCell ref="O85:P86"/>
    <mergeCell ref="B87:B88"/>
    <mergeCell ref="I85:K85"/>
    <mergeCell ref="A87:A88"/>
    <mergeCell ref="A85:A86"/>
    <mergeCell ref="B85:B86"/>
    <mergeCell ref="C85:E85"/>
    <mergeCell ref="AK87:AK88"/>
    <mergeCell ref="I83:K83"/>
    <mergeCell ref="S87:T88"/>
    <mergeCell ref="A82:B82"/>
    <mergeCell ref="F83:H83"/>
    <mergeCell ref="C83:E84"/>
    <mergeCell ref="C82:E82"/>
    <mergeCell ref="F82:H82"/>
    <mergeCell ref="AK85:AK86"/>
    <mergeCell ref="U85:V86"/>
    <mergeCell ref="I87:K88"/>
    <mergeCell ref="F85:H86"/>
    <mergeCell ref="C77:D77"/>
    <mergeCell ref="P76:S76"/>
    <mergeCell ref="L82:N82"/>
    <mergeCell ref="Q82:R82"/>
    <mergeCell ref="L85:N85"/>
    <mergeCell ref="L87:N87"/>
    <mergeCell ref="C80:D80"/>
    <mergeCell ref="E80:H80"/>
    <mergeCell ref="C79:D79"/>
    <mergeCell ref="E75:H75"/>
    <mergeCell ref="L77:O77"/>
    <mergeCell ref="P77:S77"/>
    <mergeCell ref="L78:O78"/>
    <mergeCell ref="L75:O75"/>
    <mergeCell ref="E77:H77"/>
    <mergeCell ref="L76:O76"/>
    <mergeCell ref="E79:H79"/>
    <mergeCell ref="C78:D78"/>
    <mergeCell ref="A66:A67"/>
    <mergeCell ref="B66:B67"/>
    <mergeCell ref="C66:E66"/>
    <mergeCell ref="I66:K66"/>
    <mergeCell ref="A70:A71"/>
    <mergeCell ref="B70:B71"/>
    <mergeCell ref="B68:B69"/>
    <mergeCell ref="C68:E68"/>
    <mergeCell ref="F68:H68"/>
    <mergeCell ref="A68:A69"/>
    <mergeCell ref="A73:D73"/>
    <mergeCell ref="C74:D74"/>
    <mergeCell ref="E74:O74"/>
    <mergeCell ref="C76:D76"/>
    <mergeCell ref="I70:K70"/>
    <mergeCell ref="C70:E70"/>
    <mergeCell ref="F70:H70"/>
    <mergeCell ref="E76:H76"/>
    <mergeCell ref="C75:D75"/>
    <mergeCell ref="A63:B63"/>
    <mergeCell ref="C63:E63"/>
    <mergeCell ref="F63:H63"/>
    <mergeCell ref="A64:A65"/>
    <mergeCell ref="B64:B65"/>
    <mergeCell ref="C64:E65"/>
    <mergeCell ref="I64:K64"/>
    <mergeCell ref="L64:N64"/>
    <mergeCell ref="U64:V65"/>
    <mergeCell ref="W64:X65"/>
    <mergeCell ref="C61:D61"/>
    <mergeCell ref="E61:H61"/>
    <mergeCell ref="X60:AD61"/>
    <mergeCell ref="L61:O61"/>
    <mergeCell ref="P61:S61"/>
    <mergeCell ref="Q63:R63"/>
    <mergeCell ref="L63:N63"/>
    <mergeCell ref="U63:V63"/>
    <mergeCell ref="O63:P63"/>
    <mergeCell ref="S63:T63"/>
    <mergeCell ref="I63:K63"/>
    <mergeCell ref="C60:D60"/>
    <mergeCell ref="E60:H60"/>
    <mergeCell ref="L60:O60"/>
    <mergeCell ref="P60:S60"/>
    <mergeCell ref="P58:S58"/>
    <mergeCell ref="C59:D59"/>
    <mergeCell ref="C58:D58"/>
    <mergeCell ref="E58:H58"/>
    <mergeCell ref="L58:O58"/>
    <mergeCell ref="E59:H59"/>
    <mergeCell ref="L59:O59"/>
    <mergeCell ref="C56:D56"/>
    <mergeCell ref="E56:H56"/>
    <mergeCell ref="L56:O56"/>
    <mergeCell ref="T57:W57"/>
    <mergeCell ref="T56:W56"/>
    <mergeCell ref="P56:S56"/>
    <mergeCell ref="L57:O57"/>
    <mergeCell ref="C57:D57"/>
    <mergeCell ref="E57:H57"/>
    <mergeCell ref="P57:S57"/>
    <mergeCell ref="AH51:AH52"/>
    <mergeCell ref="F51:H51"/>
    <mergeCell ref="I51:K51"/>
    <mergeCell ref="W51:X52"/>
    <mergeCell ref="L51:N52"/>
    <mergeCell ref="I49:K50"/>
    <mergeCell ref="L49:N49"/>
    <mergeCell ref="U51:V52"/>
    <mergeCell ref="U49:V50"/>
    <mergeCell ref="O49:P50"/>
    <mergeCell ref="E55:O55"/>
    <mergeCell ref="B49:B50"/>
    <mergeCell ref="A54:D54"/>
    <mergeCell ref="A51:A52"/>
    <mergeCell ref="B51:B52"/>
    <mergeCell ref="C51:E51"/>
    <mergeCell ref="A49:A50"/>
    <mergeCell ref="C55:D55"/>
    <mergeCell ref="O51:P52"/>
    <mergeCell ref="AH47:AH48"/>
    <mergeCell ref="C49:E49"/>
    <mergeCell ref="F49:H49"/>
    <mergeCell ref="F47:H48"/>
    <mergeCell ref="W49:X50"/>
    <mergeCell ref="S49:T50"/>
    <mergeCell ref="AH49:AH50"/>
    <mergeCell ref="W47:X48"/>
    <mergeCell ref="Q49:R50"/>
    <mergeCell ref="Q47:R48"/>
    <mergeCell ref="AH45:AH46"/>
    <mergeCell ref="O47:P48"/>
    <mergeCell ref="A47:A48"/>
    <mergeCell ref="B47:B48"/>
    <mergeCell ref="C47:E47"/>
    <mergeCell ref="I47:K47"/>
    <mergeCell ref="L47:N47"/>
    <mergeCell ref="A45:A46"/>
    <mergeCell ref="B45:B46"/>
    <mergeCell ref="F45:H45"/>
    <mergeCell ref="A44:B44"/>
    <mergeCell ref="C44:E44"/>
    <mergeCell ref="F44:H44"/>
    <mergeCell ref="L42:O42"/>
    <mergeCell ref="E42:H42"/>
    <mergeCell ref="I44:K44"/>
    <mergeCell ref="O44:P44"/>
    <mergeCell ref="I45:K45"/>
    <mergeCell ref="C45:E46"/>
    <mergeCell ref="O45:P46"/>
    <mergeCell ref="L45:N45"/>
    <mergeCell ref="C42:D42"/>
    <mergeCell ref="P42:S42"/>
    <mergeCell ref="Q45:R46"/>
    <mergeCell ref="C41:D41"/>
    <mergeCell ref="C37:D37"/>
    <mergeCell ref="E37:H37"/>
    <mergeCell ref="P37:S37"/>
    <mergeCell ref="L37:O37"/>
    <mergeCell ref="C39:D39"/>
    <mergeCell ref="E40:H40"/>
    <mergeCell ref="P38:S38"/>
    <mergeCell ref="L40:O40"/>
    <mergeCell ref="E41:H41"/>
    <mergeCell ref="C38:D38"/>
    <mergeCell ref="P40:S40"/>
    <mergeCell ref="L38:O38"/>
    <mergeCell ref="C40:D40"/>
    <mergeCell ref="E39:H39"/>
    <mergeCell ref="L39:O39"/>
    <mergeCell ref="P39:S39"/>
    <mergeCell ref="E38:H38"/>
    <mergeCell ref="L41:O41"/>
    <mergeCell ref="A1:AE1"/>
    <mergeCell ref="A2:AE2"/>
    <mergeCell ref="A35:D35"/>
    <mergeCell ref="C36:D36"/>
    <mergeCell ref="E36:O36"/>
    <mergeCell ref="P36:W36"/>
    <mergeCell ref="X36:AD36"/>
    <mergeCell ref="D5:J5"/>
    <mergeCell ref="D7:J7"/>
    <mergeCell ref="K3:P3"/>
    <mergeCell ref="K4:P4"/>
    <mergeCell ref="D3:J3"/>
    <mergeCell ref="Q4:W4"/>
    <mergeCell ref="X4:AD4"/>
    <mergeCell ref="X3:AD3"/>
    <mergeCell ref="Q3:W3"/>
    <mergeCell ref="D4:J4"/>
    <mergeCell ref="A32:A33"/>
    <mergeCell ref="B32:B33"/>
    <mergeCell ref="C32:E32"/>
    <mergeCell ref="F32:H32"/>
    <mergeCell ref="T98:W98"/>
    <mergeCell ref="T97:W97"/>
    <mergeCell ref="I82:K82"/>
    <mergeCell ref="L83:N83"/>
    <mergeCell ref="P93:W93"/>
    <mergeCell ref="P94:S94"/>
    <mergeCell ref="T77:W77"/>
    <mergeCell ref="T78:W78"/>
    <mergeCell ref="U104:V105"/>
    <mergeCell ref="W104:X105"/>
    <mergeCell ref="U102:V103"/>
    <mergeCell ref="W102:X103"/>
    <mergeCell ref="W101:X101"/>
    <mergeCell ref="T96:W96"/>
    <mergeCell ref="X96:AD97"/>
    <mergeCell ref="X98:AD99"/>
    <mergeCell ref="U82:V82"/>
    <mergeCell ref="W82:X82"/>
    <mergeCell ref="S82:T82"/>
    <mergeCell ref="P78:S78"/>
    <mergeCell ref="O82:P82"/>
    <mergeCell ref="O89:P90"/>
    <mergeCell ref="U87:V88"/>
    <mergeCell ref="W87:X88"/>
    <mergeCell ref="U89:V90"/>
    <mergeCell ref="L80:O80"/>
    <mergeCell ref="S64:T65"/>
    <mergeCell ref="S51:T52"/>
    <mergeCell ref="U83:V84"/>
    <mergeCell ref="W83:X84"/>
    <mergeCell ref="T94:W94"/>
    <mergeCell ref="X55:AD55"/>
    <mergeCell ref="P59:S59"/>
    <mergeCell ref="W63:X63"/>
    <mergeCell ref="X79:AD79"/>
    <mergeCell ref="X93:AD93"/>
    <mergeCell ref="B12:B13"/>
    <mergeCell ref="B14:B15"/>
    <mergeCell ref="W70:X71"/>
    <mergeCell ref="I68:K69"/>
    <mergeCell ref="O68:P69"/>
    <mergeCell ref="L32:N32"/>
    <mergeCell ref="Q51:R52"/>
    <mergeCell ref="O66:P67"/>
    <mergeCell ref="O64:P65"/>
    <mergeCell ref="W68:X69"/>
    <mergeCell ref="AK32:AK33"/>
    <mergeCell ref="O23:Q23"/>
    <mergeCell ref="O24:Q24"/>
    <mergeCell ref="O26:Q26"/>
    <mergeCell ref="O28:Q28"/>
    <mergeCell ref="O32:Q33"/>
    <mergeCell ref="O30:Q30"/>
    <mergeCell ref="T32:U33"/>
    <mergeCell ref="T23:U23"/>
    <mergeCell ref="X23:Y23"/>
    <mergeCell ref="I32:K32"/>
    <mergeCell ref="R32:S33"/>
    <mergeCell ref="F66:H67"/>
    <mergeCell ref="F64:H64"/>
    <mergeCell ref="X58:AD59"/>
    <mergeCell ref="T60:W60"/>
    <mergeCell ref="T58:W58"/>
    <mergeCell ref="T59:W59"/>
    <mergeCell ref="T61:W61"/>
    <mergeCell ref="Q66:R67"/>
    <mergeCell ref="X76:AD76"/>
    <mergeCell ref="P75:S75"/>
    <mergeCell ref="S66:T67"/>
    <mergeCell ref="S70:T71"/>
    <mergeCell ref="U70:V71"/>
    <mergeCell ref="T76:W76"/>
    <mergeCell ref="X94:AD95"/>
    <mergeCell ref="Q68:R69"/>
    <mergeCell ref="X74:AD74"/>
    <mergeCell ref="S68:T69"/>
    <mergeCell ref="U68:V69"/>
    <mergeCell ref="P79:S79"/>
    <mergeCell ref="T79:W79"/>
    <mergeCell ref="X77:AD78"/>
    <mergeCell ref="P74:W74"/>
    <mergeCell ref="X75:AD75"/>
    <mergeCell ref="V32:W33"/>
    <mergeCell ref="X32:Y33"/>
    <mergeCell ref="Z32:AA33"/>
    <mergeCell ref="L70:N71"/>
    <mergeCell ref="O70:P71"/>
    <mergeCell ref="Q70:R71"/>
    <mergeCell ref="U66:V67"/>
    <mergeCell ref="L66:N66"/>
    <mergeCell ref="W66:X67"/>
    <mergeCell ref="Q64:R65"/>
    <mergeCell ref="B20:B21"/>
    <mergeCell ref="C20:D20"/>
    <mergeCell ref="E20:H20"/>
    <mergeCell ref="L20:O20"/>
    <mergeCell ref="P20:S20"/>
    <mergeCell ref="T20:W20"/>
    <mergeCell ref="E21:H21"/>
    <mergeCell ref="C21:D21"/>
    <mergeCell ref="B16:B17"/>
    <mergeCell ref="X16:AD17"/>
    <mergeCell ref="C17:D17"/>
    <mergeCell ref="E17:H17"/>
    <mergeCell ref="L17:O17"/>
    <mergeCell ref="P17:S17"/>
    <mergeCell ref="T17:W17"/>
    <mergeCell ref="X18:AD19"/>
    <mergeCell ref="C19:D19"/>
    <mergeCell ref="E19:H19"/>
    <mergeCell ref="L19:O19"/>
    <mergeCell ref="B18:B19"/>
    <mergeCell ref="C18:D18"/>
    <mergeCell ref="E18:H18"/>
    <mergeCell ref="L18:O18"/>
    <mergeCell ref="P18:S18"/>
    <mergeCell ref="T18:W18"/>
  </mergeCells>
  <printOptions horizontalCentered="1"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2"/>
  <sheetViews>
    <sheetView zoomScalePageLayoutView="0" workbookViewId="0" topLeftCell="A1">
      <selection activeCell="J17" sqref="J17:K18"/>
    </sheetView>
  </sheetViews>
  <sheetFormatPr defaultColWidth="5.125" defaultRowHeight="12.75" customHeight="1"/>
  <cols>
    <col min="1" max="21" width="5.125" style="0" customWidth="1"/>
    <col min="22" max="22" width="5.875" style="0" customWidth="1"/>
    <col min="23" max="23" width="4.875" style="0" customWidth="1"/>
  </cols>
  <sheetData>
    <row r="1" spans="1:19" ht="12.75" customHeight="1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8" ht="12.75" customHeight="1">
      <c r="A2" s="41"/>
      <c r="B2" s="479" t="s">
        <v>19</v>
      </c>
      <c r="C2" s="479"/>
      <c r="D2" s="480"/>
      <c r="E2" s="480"/>
      <c r="F2" s="41"/>
      <c r="G2" s="41"/>
      <c r="H2" s="41"/>
      <c r="I2" s="463"/>
      <c r="J2" s="458"/>
      <c r="K2" s="41"/>
      <c r="L2" s="41"/>
      <c r="M2" s="41"/>
      <c r="N2" s="41"/>
      <c r="O2" s="41"/>
      <c r="P2" s="41"/>
      <c r="Q2" s="41"/>
      <c r="R2" s="41"/>
    </row>
    <row r="3" spans="1:18" ht="12.75" customHeight="1">
      <c r="A3" s="41"/>
      <c r="B3" s="479"/>
      <c r="C3" s="479"/>
      <c r="D3" s="480"/>
      <c r="E3" s="480"/>
      <c r="F3" s="41"/>
      <c r="G3" s="41"/>
      <c r="H3" s="41"/>
      <c r="I3" s="470"/>
      <c r="J3" s="471"/>
      <c r="K3" s="41"/>
      <c r="L3" s="41"/>
      <c r="M3" s="41"/>
      <c r="N3" s="41"/>
      <c r="O3" s="41"/>
      <c r="P3" s="41"/>
      <c r="Q3" s="41"/>
      <c r="R3" s="41"/>
    </row>
    <row r="4" spans="1:19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2.75" customHeight="1" thickBot="1">
      <c r="A5" s="41"/>
      <c r="B5" s="41"/>
      <c r="C5" s="41"/>
      <c r="D5" s="41"/>
      <c r="E5" s="41"/>
      <c r="F5" s="41"/>
      <c r="G5" s="41"/>
      <c r="H5" s="41"/>
      <c r="I5" s="41"/>
      <c r="J5" s="42"/>
      <c r="K5" s="41"/>
      <c r="L5" s="41"/>
      <c r="M5" s="41"/>
      <c r="N5" s="41"/>
      <c r="O5" s="41"/>
      <c r="P5" s="41"/>
      <c r="Q5" s="41"/>
      <c r="R5" s="41"/>
      <c r="S5" s="41"/>
    </row>
    <row r="6" spans="1:19" ht="12.75" customHeight="1">
      <c r="A6" s="41"/>
      <c r="B6" s="41"/>
      <c r="C6" s="41"/>
      <c r="D6" s="41"/>
      <c r="E6" s="41"/>
      <c r="F6" s="43"/>
      <c r="G6" s="44"/>
      <c r="H6" s="44"/>
      <c r="I6" s="44"/>
      <c r="J6" s="44"/>
      <c r="K6" s="44"/>
      <c r="L6" s="44"/>
      <c r="M6" s="45"/>
      <c r="N6" s="41"/>
      <c r="O6" s="41"/>
      <c r="P6" s="41"/>
      <c r="Q6" s="41"/>
      <c r="R6" s="41"/>
      <c r="S6" s="41"/>
    </row>
    <row r="7" spans="1:19" ht="12.75" customHeight="1">
      <c r="A7" s="41"/>
      <c r="B7" s="41"/>
      <c r="C7" s="41"/>
      <c r="D7" s="41"/>
      <c r="E7" s="41"/>
      <c r="F7" s="46"/>
      <c r="G7" s="47"/>
      <c r="H7" s="48"/>
      <c r="I7" s="48"/>
      <c r="J7" s="48"/>
      <c r="K7" s="48"/>
      <c r="L7" s="49"/>
      <c r="M7" s="50"/>
      <c r="N7" s="41"/>
      <c r="O7" s="41"/>
      <c r="P7" s="41"/>
      <c r="Q7" s="41"/>
      <c r="R7" s="41"/>
      <c r="S7" t="s">
        <v>20</v>
      </c>
    </row>
    <row r="8" spans="1:24" ht="12.75" customHeight="1" thickBot="1">
      <c r="A8" s="41"/>
      <c r="B8" s="41"/>
      <c r="C8" s="41"/>
      <c r="D8" s="41"/>
      <c r="E8" s="41"/>
      <c r="F8" s="46"/>
      <c r="G8" s="71"/>
      <c r="H8" s="52"/>
      <c r="I8" s="463"/>
      <c r="J8" s="458"/>
      <c r="K8" s="52"/>
      <c r="L8" s="53"/>
      <c r="M8" s="50"/>
      <c r="N8" s="41"/>
      <c r="O8" s="41"/>
      <c r="P8" s="41"/>
      <c r="Q8" s="41"/>
      <c r="R8" s="41"/>
      <c r="S8" t="s">
        <v>21</v>
      </c>
      <c r="X8" s="75"/>
    </row>
    <row r="9" spans="1:19" ht="12.75" customHeight="1">
      <c r="A9" s="41"/>
      <c r="B9" s="41"/>
      <c r="C9" s="41"/>
      <c r="D9" s="43"/>
      <c r="E9" s="44"/>
      <c r="F9" s="44"/>
      <c r="G9" s="45"/>
      <c r="H9" s="41"/>
      <c r="I9" s="470"/>
      <c r="J9" s="471"/>
      <c r="K9" s="41"/>
      <c r="L9" s="43"/>
      <c r="M9" s="44"/>
      <c r="N9" s="44"/>
      <c r="O9" s="45"/>
      <c r="P9" s="41"/>
      <c r="Q9" s="41"/>
      <c r="R9" s="41"/>
      <c r="S9" t="s">
        <v>22</v>
      </c>
    </row>
    <row r="10" spans="1:19" ht="12.75" customHeight="1">
      <c r="A10" s="41"/>
      <c r="B10" s="41"/>
      <c r="C10" s="41"/>
      <c r="D10" s="46"/>
      <c r="E10" s="469"/>
      <c r="F10" s="469"/>
      <c r="G10" s="50"/>
      <c r="H10" s="41"/>
      <c r="I10" s="41"/>
      <c r="J10" s="41"/>
      <c r="K10" s="41"/>
      <c r="L10" s="46"/>
      <c r="M10" s="469"/>
      <c r="N10" s="469"/>
      <c r="O10" s="50"/>
      <c r="P10" s="41"/>
      <c r="Q10" s="41"/>
      <c r="R10" s="41"/>
      <c r="S10" t="s">
        <v>23</v>
      </c>
    </row>
    <row r="11" spans="1:19" ht="12.75" customHeight="1">
      <c r="A11" s="41"/>
      <c r="B11" s="41"/>
      <c r="C11" s="41"/>
      <c r="D11" s="46"/>
      <c r="E11" s="468"/>
      <c r="F11" s="468"/>
      <c r="G11" s="50"/>
      <c r="H11" s="52"/>
      <c r="I11" s="52"/>
      <c r="J11" s="52"/>
      <c r="K11" s="41"/>
      <c r="L11" s="46"/>
      <c r="M11" s="468"/>
      <c r="N11" s="468"/>
      <c r="O11" s="50"/>
      <c r="P11" s="52"/>
      <c r="Q11" s="41"/>
      <c r="R11" s="41"/>
      <c r="S11" t="s">
        <v>24</v>
      </c>
    </row>
    <row r="12" spans="1:19" ht="12.75" customHeight="1" thickBot="1">
      <c r="A12" s="41"/>
      <c r="B12" s="41"/>
      <c r="C12" s="41"/>
      <c r="D12" s="42"/>
      <c r="G12" s="70"/>
      <c r="H12" s="41"/>
      <c r="I12" s="41"/>
      <c r="J12" s="41"/>
      <c r="K12" s="41"/>
      <c r="L12" s="42"/>
      <c r="O12" s="70"/>
      <c r="P12" s="41"/>
      <c r="Q12" s="41"/>
      <c r="R12" s="41"/>
      <c r="S12" t="s">
        <v>25</v>
      </c>
    </row>
    <row r="13" spans="1:19" ht="12.75" customHeight="1">
      <c r="A13" s="41"/>
      <c r="B13" s="41"/>
      <c r="C13" s="43"/>
      <c r="D13" s="52"/>
      <c r="E13" s="46"/>
      <c r="F13" s="50"/>
      <c r="G13" s="52"/>
      <c r="H13" s="45"/>
      <c r="I13" s="41"/>
      <c r="J13" s="41"/>
      <c r="K13" s="43"/>
      <c r="L13" s="52"/>
      <c r="M13" s="46"/>
      <c r="N13" s="50"/>
      <c r="O13" s="52"/>
      <c r="P13" s="45"/>
      <c r="Q13" s="41"/>
      <c r="R13" s="41"/>
      <c r="S13" t="s">
        <v>26</v>
      </c>
    </row>
    <row r="14" spans="1:19" ht="12.75" customHeight="1">
      <c r="A14" s="41"/>
      <c r="B14" s="41"/>
      <c r="C14" s="46"/>
      <c r="D14" s="52"/>
      <c r="E14" s="46"/>
      <c r="F14" s="50"/>
      <c r="G14" s="52"/>
      <c r="H14" s="50"/>
      <c r="I14" s="41"/>
      <c r="J14" s="41"/>
      <c r="K14" s="46"/>
      <c r="L14" s="52"/>
      <c r="M14" s="46"/>
      <c r="N14" s="50"/>
      <c r="O14" s="52"/>
      <c r="P14" s="50"/>
      <c r="Q14" s="41"/>
      <c r="R14" s="41"/>
      <c r="S14" t="s">
        <v>27</v>
      </c>
    </row>
    <row r="15" spans="1:19" ht="12.75" customHeight="1">
      <c r="A15" s="41"/>
      <c r="B15" s="41"/>
      <c r="C15" s="457"/>
      <c r="D15" s="458"/>
      <c r="E15" s="46"/>
      <c r="F15" s="50"/>
      <c r="G15" s="463"/>
      <c r="H15" s="476"/>
      <c r="I15" s="41"/>
      <c r="J15" s="41"/>
      <c r="K15" s="457"/>
      <c r="L15" s="458"/>
      <c r="M15" s="46"/>
      <c r="N15" s="50"/>
      <c r="O15" s="463"/>
      <c r="P15" s="476"/>
      <c r="Q15" s="41"/>
      <c r="R15" s="41"/>
      <c r="S15" t="s">
        <v>28</v>
      </c>
    </row>
    <row r="16" spans="1:19" ht="12.75" customHeight="1">
      <c r="A16" s="41"/>
      <c r="B16" s="41"/>
      <c r="C16" s="481"/>
      <c r="D16" s="465"/>
      <c r="E16" s="73"/>
      <c r="F16" s="74"/>
      <c r="G16" s="474"/>
      <c r="H16" s="475"/>
      <c r="I16" s="41"/>
      <c r="J16" s="41"/>
      <c r="K16" s="481"/>
      <c r="L16" s="465"/>
      <c r="M16" s="73"/>
      <c r="N16" s="74"/>
      <c r="O16" s="474"/>
      <c r="P16" s="475"/>
      <c r="Q16" s="41"/>
      <c r="R16" s="41"/>
      <c r="S16" t="s">
        <v>29</v>
      </c>
    </row>
    <row r="17" spans="1:19" ht="12.75" customHeight="1">
      <c r="A17" s="41"/>
      <c r="B17" s="459" t="s">
        <v>117</v>
      </c>
      <c r="C17" s="460"/>
      <c r="D17" s="459" t="s">
        <v>169</v>
      </c>
      <c r="E17" s="460"/>
      <c r="F17" s="459" t="s">
        <v>137</v>
      </c>
      <c r="G17" s="460"/>
      <c r="H17" s="459" t="s">
        <v>123</v>
      </c>
      <c r="I17" s="460"/>
      <c r="J17" s="459" t="s">
        <v>121</v>
      </c>
      <c r="K17" s="460"/>
      <c r="L17" s="459" t="s">
        <v>194</v>
      </c>
      <c r="M17" s="460"/>
      <c r="N17" s="459" t="s">
        <v>193</v>
      </c>
      <c r="O17" s="460"/>
      <c r="P17" s="459" t="s">
        <v>160</v>
      </c>
      <c r="Q17" s="460"/>
      <c r="R17" s="57"/>
      <c r="S17" t="s">
        <v>30</v>
      </c>
    </row>
    <row r="18" spans="1:19" ht="12.75" customHeight="1">
      <c r="A18" s="41"/>
      <c r="B18" s="461"/>
      <c r="C18" s="462"/>
      <c r="D18" s="461"/>
      <c r="E18" s="462"/>
      <c r="F18" s="461"/>
      <c r="G18" s="462"/>
      <c r="H18" s="461"/>
      <c r="I18" s="462"/>
      <c r="J18" s="461"/>
      <c r="K18" s="462"/>
      <c r="L18" s="461"/>
      <c r="M18" s="462"/>
      <c r="N18" s="461"/>
      <c r="O18" s="462"/>
      <c r="P18" s="461"/>
      <c r="Q18" s="462"/>
      <c r="R18" s="57"/>
      <c r="S18" t="s">
        <v>31</v>
      </c>
    </row>
    <row r="19" spans="1:19" ht="12.75" customHeight="1">
      <c r="A19" s="41"/>
      <c r="B19" s="41"/>
      <c r="C19" s="41"/>
      <c r="D19" s="482"/>
      <c r="E19" s="483"/>
      <c r="F19" s="483"/>
      <c r="G19" s="484"/>
      <c r="H19" s="41"/>
      <c r="I19" s="41"/>
      <c r="J19" s="41"/>
      <c r="K19" s="41"/>
      <c r="L19" s="482"/>
      <c r="M19" s="483"/>
      <c r="N19" s="483"/>
      <c r="O19" s="484"/>
      <c r="P19" s="41"/>
      <c r="Q19" s="41"/>
      <c r="R19" s="41"/>
      <c r="S19" t="s">
        <v>32</v>
      </c>
    </row>
    <row r="20" spans="1:21" ht="12.75" customHeight="1">
      <c r="A20" s="41"/>
      <c r="B20" s="41"/>
      <c r="C20" s="41"/>
      <c r="D20" s="54"/>
      <c r="E20" s="55"/>
      <c r="F20" s="55"/>
      <c r="G20" s="56"/>
      <c r="H20" s="41"/>
      <c r="I20" s="41"/>
      <c r="J20" s="41"/>
      <c r="K20" s="41"/>
      <c r="L20" s="54"/>
      <c r="M20" s="55"/>
      <c r="N20" s="55"/>
      <c r="O20" s="56"/>
      <c r="P20" s="41"/>
      <c r="Q20" s="41"/>
      <c r="R20" s="41"/>
      <c r="S20" t="s">
        <v>33</v>
      </c>
      <c r="U20" s="72"/>
    </row>
    <row r="21" spans="1:19" ht="12.75" customHeight="1">
      <c r="A21" s="41"/>
      <c r="B21" s="41"/>
      <c r="C21" s="41"/>
      <c r="D21" s="41"/>
      <c r="E21" s="41"/>
      <c r="F21" s="51"/>
      <c r="G21" s="51"/>
      <c r="H21" s="466"/>
      <c r="I21" s="467"/>
      <c r="J21" s="467"/>
      <c r="K21" s="467"/>
      <c r="L21" s="53"/>
      <c r="M21" s="53"/>
      <c r="N21" s="41"/>
      <c r="O21" s="41"/>
      <c r="P21" s="41"/>
      <c r="Q21" s="41"/>
      <c r="R21" s="41"/>
      <c r="S21" t="s">
        <v>34</v>
      </c>
    </row>
    <row r="22" spans="1:19" ht="12.75" customHeight="1">
      <c r="A22" s="41"/>
      <c r="B22" s="41"/>
      <c r="C22" s="41"/>
      <c r="D22" s="41"/>
      <c r="E22" s="41"/>
      <c r="F22" s="51"/>
      <c r="G22" s="54"/>
      <c r="H22" s="55"/>
      <c r="I22" s="55"/>
      <c r="J22" s="55"/>
      <c r="K22" s="55"/>
      <c r="L22" s="56"/>
      <c r="M22" s="53"/>
      <c r="N22" s="41"/>
      <c r="O22" s="41"/>
      <c r="P22" s="41"/>
      <c r="Q22" s="41"/>
      <c r="R22" s="41"/>
      <c r="S22" t="s">
        <v>35</v>
      </c>
    </row>
    <row r="23" spans="1:18" ht="12.75" customHeight="1">
      <c r="A23" s="41"/>
      <c r="B23" s="41"/>
      <c r="C23" s="41"/>
      <c r="D23" s="41"/>
      <c r="E23" s="41"/>
      <c r="F23" s="54"/>
      <c r="G23" s="55"/>
      <c r="H23" s="55"/>
      <c r="I23" s="55"/>
      <c r="J23" s="55"/>
      <c r="K23" s="55"/>
      <c r="L23" s="55"/>
      <c r="M23" s="56"/>
      <c r="N23" s="41"/>
      <c r="O23" s="41"/>
      <c r="P23" s="41"/>
      <c r="Q23" s="41"/>
      <c r="R23" s="41"/>
    </row>
    <row r="24" spans="1:18" ht="12.75" customHeight="1">
      <c r="A24" s="41"/>
      <c r="B24" s="41"/>
      <c r="C24" s="41"/>
      <c r="D24" s="41"/>
      <c r="E24" s="41"/>
      <c r="F24" s="41"/>
      <c r="G24" s="41"/>
      <c r="H24" s="41"/>
      <c r="I24" s="41"/>
      <c r="J24" s="47"/>
      <c r="K24" s="41"/>
      <c r="L24" s="41"/>
      <c r="M24" s="41"/>
      <c r="N24" s="41"/>
      <c r="O24" s="41"/>
      <c r="P24" s="41"/>
      <c r="Q24" s="41"/>
      <c r="R24" s="41"/>
    </row>
    <row r="25" spans="1:18" ht="12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66"/>
      <c r="L25" s="467"/>
      <c r="M25" s="467"/>
      <c r="N25" s="467"/>
      <c r="O25" s="41"/>
      <c r="P25" s="41"/>
      <c r="Q25" s="41"/>
      <c r="R25" s="41"/>
    </row>
    <row r="26" spans="1:18" ht="12.75" customHeight="1" thickBot="1">
      <c r="A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20" ht="12.75" customHeight="1">
      <c r="A27" s="81"/>
      <c r="B27" s="82"/>
      <c r="C27" s="82"/>
      <c r="D27" s="82"/>
      <c r="E27" s="82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82"/>
    </row>
    <row r="28" spans="1:18" ht="12.75" customHeight="1">
      <c r="A28" s="41"/>
      <c r="B28" s="477" t="s">
        <v>17</v>
      </c>
      <c r="C28" s="477"/>
      <c r="D28" s="478"/>
      <c r="E28" s="478"/>
      <c r="F28" s="41"/>
      <c r="G28" s="41"/>
      <c r="H28" s="41"/>
      <c r="I28" s="41"/>
      <c r="J28" s="41"/>
      <c r="K28" s="463"/>
      <c r="L28" s="458"/>
      <c r="M28" s="458"/>
      <c r="N28" s="458"/>
      <c r="O28" s="41"/>
      <c r="P28" s="41"/>
      <c r="Q28" s="41"/>
      <c r="R28" s="41"/>
    </row>
    <row r="29" spans="1:18" ht="12.75" customHeight="1" thickBot="1">
      <c r="A29" s="41"/>
      <c r="B29" s="477"/>
      <c r="C29" s="477"/>
      <c r="D29" s="478"/>
      <c r="E29" s="478"/>
      <c r="F29" s="41"/>
      <c r="G29" s="41"/>
      <c r="H29" s="41"/>
      <c r="I29" s="41"/>
      <c r="J29" s="42"/>
      <c r="K29" s="41"/>
      <c r="L29" s="41"/>
      <c r="M29" s="41"/>
      <c r="N29" s="41"/>
      <c r="O29" s="41"/>
      <c r="P29" s="41"/>
      <c r="Q29" s="41"/>
      <c r="R29" s="41"/>
    </row>
    <row r="30" spans="1:18" ht="12.75" customHeight="1">
      <c r="A30" s="41"/>
      <c r="B30" s="41"/>
      <c r="C30" s="41"/>
      <c r="D30" s="41"/>
      <c r="E30" s="41"/>
      <c r="F30" s="43"/>
      <c r="G30" s="44"/>
      <c r="H30" s="44"/>
      <c r="I30" s="44"/>
      <c r="J30" s="44"/>
      <c r="K30" s="44"/>
      <c r="L30" s="44"/>
      <c r="M30" s="45"/>
      <c r="N30" s="41"/>
      <c r="O30" s="41"/>
      <c r="P30" s="41"/>
      <c r="Q30" s="41"/>
      <c r="R30" s="41"/>
    </row>
    <row r="31" spans="1:18" ht="12.75" customHeight="1">
      <c r="A31" s="41"/>
      <c r="B31" s="41"/>
      <c r="C31" s="41"/>
      <c r="D31" s="41"/>
      <c r="E31" s="41"/>
      <c r="F31" s="46"/>
      <c r="G31" s="47"/>
      <c r="H31" s="48"/>
      <c r="I31" s="48"/>
      <c r="J31" s="48"/>
      <c r="K31" s="48"/>
      <c r="L31" s="49"/>
      <c r="M31" s="50"/>
      <c r="N31" s="41"/>
      <c r="O31" s="41"/>
      <c r="P31" s="41"/>
      <c r="Q31" s="41"/>
      <c r="R31" s="41"/>
    </row>
    <row r="32" spans="1:19" ht="12.75" customHeight="1" thickBot="1">
      <c r="A32" s="41"/>
      <c r="B32" s="41"/>
      <c r="C32" s="41"/>
      <c r="D32" s="41"/>
      <c r="E32" s="41"/>
      <c r="F32" s="46"/>
      <c r="G32" s="71"/>
      <c r="H32" s="52"/>
      <c r="I32" s="463"/>
      <c r="J32" s="458"/>
      <c r="K32" s="52"/>
      <c r="L32" s="53"/>
      <c r="M32" s="50"/>
      <c r="N32" s="41"/>
      <c r="O32" s="41"/>
      <c r="P32" s="41"/>
      <c r="Q32" s="41"/>
      <c r="R32" s="41"/>
      <c r="S32" s="41"/>
    </row>
    <row r="33" spans="1:19" ht="12.75" customHeight="1">
      <c r="A33" s="41"/>
      <c r="B33" s="41"/>
      <c r="C33" s="41"/>
      <c r="D33" s="43"/>
      <c r="E33" s="44"/>
      <c r="F33" s="44"/>
      <c r="G33" s="45"/>
      <c r="H33" s="41"/>
      <c r="I33" s="470"/>
      <c r="J33" s="471"/>
      <c r="K33" s="41"/>
      <c r="L33" s="43"/>
      <c r="M33" s="44"/>
      <c r="N33" s="44"/>
      <c r="O33" s="45"/>
      <c r="P33" s="41"/>
      <c r="Q33" s="41"/>
      <c r="R33" s="41"/>
      <c r="S33" s="41"/>
    </row>
    <row r="34" spans="1:19" ht="12.75" customHeight="1">
      <c r="A34" s="41"/>
      <c r="B34" s="41"/>
      <c r="C34" s="41"/>
      <c r="D34" s="46"/>
      <c r="E34" s="469"/>
      <c r="F34" s="458"/>
      <c r="G34" s="50"/>
      <c r="H34" s="41"/>
      <c r="I34" s="41"/>
      <c r="J34" s="41"/>
      <c r="K34" s="41"/>
      <c r="L34" s="46"/>
      <c r="M34" s="469"/>
      <c r="N34" s="458"/>
      <c r="O34" s="50"/>
      <c r="P34" s="41"/>
      <c r="Q34" s="41"/>
      <c r="R34" s="41"/>
      <c r="S34" s="41"/>
    </row>
    <row r="35" spans="1:19" ht="12.75" customHeight="1">
      <c r="A35" s="41"/>
      <c r="B35" s="41"/>
      <c r="C35" s="41"/>
      <c r="D35" s="46"/>
      <c r="G35" s="50"/>
      <c r="H35" s="52"/>
      <c r="I35" s="52"/>
      <c r="J35" s="52"/>
      <c r="K35" s="41"/>
      <c r="L35" s="46"/>
      <c r="M35" s="468"/>
      <c r="N35" s="468"/>
      <c r="O35" s="50"/>
      <c r="P35" s="52"/>
      <c r="Q35" s="41"/>
      <c r="R35" s="52"/>
      <c r="S35" s="52"/>
    </row>
    <row r="36" spans="1:19" ht="12.75" customHeight="1" thickBot="1">
      <c r="A36" s="41"/>
      <c r="B36" s="41"/>
      <c r="C36" s="41"/>
      <c r="D36" s="42"/>
      <c r="E36" s="468"/>
      <c r="F36" s="468"/>
      <c r="G36" s="70"/>
      <c r="H36" s="41"/>
      <c r="I36" s="41"/>
      <c r="J36" s="41"/>
      <c r="K36" s="41"/>
      <c r="L36" s="42"/>
      <c r="O36" s="70"/>
      <c r="P36" s="41"/>
      <c r="Q36" s="41"/>
      <c r="R36" s="41"/>
      <c r="S36" s="41"/>
    </row>
    <row r="37" spans="1:19" ht="12.75" customHeight="1">
      <c r="A37" s="41"/>
      <c r="B37" s="41"/>
      <c r="C37" s="43"/>
      <c r="D37" s="52"/>
      <c r="E37" s="46"/>
      <c r="F37" s="50"/>
      <c r="G37" s="52"/>
      <c r="H37" s="45"/>
      <c r="I37" s="41"/>
      <c r="J37" s="41"/>
      <c r="K37" s="43"/>
      <c r="L37" s="52"/>
      <c r="M37" s="46"/>
      <c r="N37" s="50"/>
      <c r="O37" s="52"/>
      <c r="P37" s="45"/>
      <c r="Q37" s="41"/>
      <c r="R37" s="41"/>
      <c r="S37" s="41"/>
    </row>
    <row r="38" spans="1:19" ht="12.75" customHeight="1">
      <c r="A38" s="41"/>
      <c r="B38" s="41"/>
      <c r="C38" s="46"/>
      <c r="D38" s="52"/>
      <c r="E38" s="46"/>
      <c r="F38" s="50"/>
      <c r="G38" s="52"/>
      <c r="H38" s="50"/>
      <c r="I38" s="41"/>
      <c r="J38" s="41"/>
      <c r="K38" s="46"/>
      <c r="L38" s="52"/>
      <c r="M38" s="46"/>
      <c r="N38" s="50"/>
      <c r="O38" s="52"/>
      <c r="P38" s="50"/>
      <c r="Q38" s="41"/>
      <c r="R38" s="41"/>
      <c r="S38" s="41"/>
    </row>
    <row r="39" spans="1:19" ht="12.75" customHeight="1">
      <c r="A39" s="41"/>
      <c r="B39" s="41"/>
      <c r="C39" s="457"/>
      <c r="D39" s="458"/>
      <c r="E39" s="46"/>
      <c r="F39" s="50"/>
      <c r="G39" s="463"/>
      <c r="H39" s="476"/>
      <c r="I39" s="41"/>
      <c r="J39" s="41"/>
      <c r="K39" s="457"/>
      <c r="L39" s="458"/>
      <c r="M39" s="46"/>
      <c r="N39" s="50"/>
      <c r="O39" s="463"/>
      <c r="P39" s="476"/>
      <c r="Q39" s="41"/>
      <c r="R39" s="41"/>
      <c r="S39" s="41"/>
    </row>
    <row r="40" spans="1:19" ht="12.75" customHeight="1">
      <c r="A40" s="41"/>
      <c r="B40" s="41"/>
      <c r="C40" s="481"/>
      <c r="D40" s="465"/>
      <c r="E40" s="73"/>
      <c r="F40" s="74"/>
      <c r="G40" s="474"/>
      <c r="H40" s="475"/>
      <c r="I40" s="41"/>
      <c r="J40" s="41"/>
      <c r="K40" s="464"/>
      <c r="L40" s="465"/>
      <c r="M40" s="73"/>
      <c r="N40" s="74"/>
      <c r="O40" s="464"/>
      <c r="P40" s="465"/>
      <c r="Q40" s="73"/>
      <c r="R40" s="41"/>
      <c r="S40" s="41"/>
    </row>
    <row r="41" spans="1:19" ht="12.75" customHeight="1">
      <c r="A41" s="41"/>
      <c r="B41" s="459" t="s">
        <v>36</v>
      </c>
      <c r="C41" s="460"/>
      <c r="D41" s="459" t="s">
        <v>43</v>
      </c>
      <c r="E41" s="460"/>
      <c r="F41" s="459" t="s">
        <v>37</v>
      </c>
      <c r="G41" s="460"/>
      <c r="H41" s="459" t="s">
        <v>42</v>
      </c>
      <c r="I41" s="460"/>
      <c r="J41" s="459" t="s">
        <v>38</v>
      </c>
      <c r="K41" s="460"/>
      <c r="L41" s="459" t="s">
        <v>41</v>
      </c>
      <c r="M41" s="460"/>
      <c r="N41" s="459" t="s">
        <v>39</v>
      </c>
      <c r="O41" s="460"/>
      <c r="P41" s="459" t="s">
        <v>40</v>
      </c>
      <c r="Q41" s="460"/>
      <c r="R41" s="57"/>
      <c r="S41" s="41"/>
    </row>
    <row r="42" spans="1:19" ht="12.75" customHeight="1">
      <c r="A42" s="41"/>
      <c r="B42" s="461"/>
      <c r="C42" s="462"/>
      <c r="D42" s="461"/>
      <c r="E42" s="462"/>
      <c r="F42" s="461"/>
      <c r="G42" s="462"/>
      <c r="H42" s="461"/>
      <c r="I42" s="462"/>
      <c r="J42" s="461"/>
      <c r="K42" s="462"/>
      <c r="L42" s="461"/>
      <c r="M42" s="462"/>
      <c r="N42" s="461"/>
      <c r="O42" s="462"/>
      <c r="P42" s="461"/>
      <c r="Q42" s="462"/>
      <c r="R42" s="57"/>
      <c r="S42" s="41"/>
    </row>
    <row r="43" spans="1:19" ht="12.75" customHeight="1">
      <c r="A43" s="41"/>
      <c r="B43" s="41"/>
      <c r="C43" s="41"/>
      <c r="D43" s="482"/>
      <c r="E43" s="483"/>
      <c r="F43" s="483"/>
      <c r="G43" s="484"/>
      <c r="H43" s="41"/>
      <c r="I43" s="41"/>
      <c r="J43" s="41"/>
      <c r="K43" s="41"/>
      <c r="L43" s="482"/>
      <c r="M43" s="483"/>
      <c r="N43" s="483"/>
      <c r="O43" s="484"/>
      <c r="P43" s="41"/>
      <c r="Q43" s="41"/>
      <c r="R43" s="41"/>
      <c r="S43" s="41"/>
    </row>
    <row r="44" spans="1:19" ht="12.75" customHeight="1">
      <c r="A44" s="41"/>
      <c r="B44" s="41"/>
      <c r="C44" s="41"/>
      <c r="D44" s="54"/>
      <c r="E44" s="55"/>
      <c r="F44" s="55"/>
      <c r="G44" s="56"/>
      <c r="H44" s="41"/>
      <c r="I44" s="41"/>
      <c r="J44" s="41"/>
      <c r="K44" s="41"/>
      <c r="L44" s="54"/>
      <c r="M44" s="55"/>
      <c r="N44" s="55"/>
      <c r="O44" s="56"/>
      <c r="P44" s="41"/>
      <c r="Q44" s="41"/>
      <c r="R44" s="41"/>
      <c r="S44" s="41"/>
    </row>
    <row r="45" spans="1:19" ht="12.75" customHeight="1">
      <c r="A45" s="41"/>
      <c r="B45" s="41"/>
      <c r="C45" s="41"/>
      <c r="D45" s="41"/>
      <c r="E45" s="41"/>
      <c r="F45" s="51"/>
      <c r="G45" s="51"/>
      <c r="H45" s="466"/>
      <c r="I45" s="467"/>
      <c r="J45" s="467"/>
      <c r="K45" s="467"/>
      <c r="L45" s="53"/>
      <c r="M45" s="53"/>
      <c r="N45" s="41"/>
      <c r="O45" s="41"/>
      <c r="P45" s="41"/>
      <c r="Q45" s="41"/>
      <c r="R45" s="41"/>
      <c r="S45" s="41"/>
    </row>
    <row r="46" spans="1:19" ht="12.75" customHeight="1">
      <c r="A46" s="41"/>
      <c r="B46" s="41"/>
      <c r="C46" s="41"/>
      <c r="D46" s="41"/>
      <c r="E46" s="41"/>
      <c r="F46" s="51"/>
      <c r="G46" s="54"/>
      <c r="H46" s="55"/>
      <c r="I46" s="55"/>
      <c r="J46" s="55"/>
      <c r="K46" s="55"/>
      <c r="L46" s="56"/>
      <c r="M46" s="53"/>
      <c r="N46" s="41"/>
      <c r="O46" s="41"/>
      <c r="P46" s="41"/>
      <c r="Q46" s="41"/>
      <c r="R46" s="41"/>
      <c r="S46" s="41"/>
    </row>
    <row r="47" spans="1:19" ht="12.75" customHeight="1">
      <c r="A47" s="41"/>
      <c r="B47" s="41"/>
      <c r="C47" s="41"/>
      <c r="D47" s="41"/>
      <c r="E47" s="41"/>
      <c r="F47" s="54"/>
      <c r="G47" s="55"/>
      <c r="H47" s="55"/>
      <c r="I47" s="55"/>
      <c r="J47" s="55"/>
      <c r="K47" s="55"/>
      <c r="L47" s="55"/>
      <c r="M47" s="56"/>
      <c r="N47" s="41"/>
      <c r="O47" s="41"/>
      <c r="P47" s="41"/>
      <c r="Q47" s="41"/>
      <c r="R47" s="41"/>
      <c r="S47" s="41"/>
    </row>
    <row r="48" spans="1:19" ht="12.75" customHeight="1">
      <c r="A48" s="41"/>
      <c r="B48" s="41"/>
      <c r="C48" s="41"/>
      <c r="D48" s="41"/>
      <c r="E48" s="41"/>
      <c r="F48" s="41"/>
      <c r="G48" s="41"/>
      <c r="H48" s="41"/>
      <c r="I48" s="41"/>
      <c r="J48" s="47"/>
      <c r="K48" s="41"/>
      <c r="L48" s="41"/>
      <c r="M48" s="41"/>
      <c r="N48" s="41"/>
      <c r="O48" s="41"/>
      <c r="P48" s="41"/>
      <c r="Q48" s="41"/>
      <c r="R48" s="41"/>
      <c r="S48" s="41"/>
    </row>
    <row r="49" spans="1:19" ht="12.7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66"/>
      <c r="L49" s="467"/>
      <c r="M49" s="467"/>
      <c r="N49" s="467"/>
      <c r="O49" s="41"/>
      <c r="P49" s="41"/>
      <c r="Q49" s="41"/>
      <c r="R49" s="41"/>
      <c r="S49" s="41"/>
    </row>
    <row r="50" spans="1:19" ht="12.75" customHeight="1" thickBot="1">
      <c r="A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20" ht="12.75" customHeight="1">
      <c r="A51" s="81"/>
      <c r="B51" s="82"/>
      <c r="C51" s="82"/>
      <c r="D51" s="82"/>
      <c r="E51" s="82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2"/>
    </row>
    <row r="52" spans="1:19" ht="12.75" customHeight="1">
      <c r="A52" s="41"/>
      <c r="B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1:19" ht="12.75" customHeight="1">
      <c r="A53" s="122"/>
      <c r="B53" s="123"/>
      <c r="C53" s="123"/>
      <c r="D53" s="124"/>
      <c r="E53" s="124"/>
      <c r="F53" s="122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19" ht="12.75" customHeight="1">
      <c r="A54" s="122"/>
      <c r="B54" s="123"/>
      <c r="C54" s="123"/>
      <c r="D54" s="124"/>
      <c r="E54" s="124"/>
      <c r="F54" s="122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5:16" ht="12.75" customHeight="1"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29" ht="15.75" customHeight="1">
      <c r="A56" s="126"/>
      <c r="B56" s="126"/>
      <c r="C56" s="126"/>
      <c r="D56" s="12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18"/>
      <c r="R56" s="118"/>
      <c r="S56" s="118"/>
      <c r="T56" s="473"/>
      <c r="U56" s="473"/>
      <c r="V56" s="472"/>
      <c r="W56" s="472"/>
      <c r="X56" s="472"/>
      <c r="Y56" s="472"/>
      <c r="Z56" s="472"/>
      <c r="AA56" s="472"/>
      <c r="AB56" s="472"/>
      <c r="AC56" s="472"/>
    </row>
    <row r="57" spans="1:29" ht="15.75" customHeight="1">
      <c r="A57" s="9"/>
      <c r="B57" s="125"/>
      <c r="C57" s="125"/>
      <c r="D57" s="125"/>
      <c r="E57" s="119">
        <f>IF(OR(E58="",G58=""),"",IF(E58=G58,"△",IF(E58&gt;G58,"○","●")))</f>
      </c>
      <c r="F57" s="119"/>
      <c r="G57" s="119"/>
      <c r="H57" s="119">
        <f>IF(OR(H58="",J58=""),"",IF(H58=J58,"△",IF(H58&gt;J58,"○","●")))</f>
      </c>
      <c r="I57" s="119"/>
      <c r="J57" s="119"/>
      <c r="K57" s="119">
        <f>IF(OR(K58="",M58=""),"",IF(K58=M58,"△",IF(K58&gt;M58,"○","●")))</f>
      </c>
      <c r="L57" s="119"/>
      <c r="M57" s="119"/>
      <c r="N57" s="119">
        <f>IF(OR(N58="",P58=""),"",IF(N58=P58,"△",IF(N58&gt;P58,"○","●")))</f>
      </c>
      <c r="O57" s="119"/>
      <c r="P57" s="119"/>
      <c r="Q57" s="118"/>
      <c r="R57" s="118"/>
      <c r="S57" s="118"/>
      <c r="T57" s="118"/>
      <c r="U57" s="117"/>
      <c r="V57" s="118"/>
      <c r="W57" s="118"/>
      <c r="X57" s="118"/>
      <c r="Y57" s="118"/>
      <c r="Z57" s="118"/>
      <c r="AA57" s="118"/>
      <c r="AB57" s="118"/>
      <c r="AC57" s="118"/>
    </row>
    <row r="58" spans="1:29" ht="15.75" customHeight="1">
      <c r="A58" s="9"/>
      <c r="B58" s="125"/>
      <c r="C58" s="125"/>
      <c r="D58" s="125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118"/>
      <c r="R58" s="118"/>
      <c r="S58" s="118"/>
      <c r="T58" s="117"/>
      <c r="U58" s="117"/>
      <c r="V58" s="118"/>
      <c r="W58" s="118"/>
      <c r="X58" s="118"/>
      <c r="Y58" s="118"/>
      <c r="Z58" s="118"/>
      <c r="AA58" s="118"/>
      <c r="AB58" s="118"/>
      <c r="AC58" s="118"/>
    </row>
    <row r="59" spans="1:29" ht="15.75" customHeight="1">
      <c r="A59" s="9"/>
      <c r="B59" s="116"/>
      <c r="C59" s="116"/>
      <c r="D59" s="116"/>
      <c r="E59" s="119">
        <f>IF(OR(E60="",G60=""),"",IF(E60=G60,"△",IF(E60&gt;G60,"○","●")))</f>
      </c>
      <c r="F59" s="119"/>
      <c r="G59" s="119"/>
      <c r="H59" s="119">
        <f>IF(OR(H60="",J60=""),"",IF(H60=J60,"△",IF(H60&gt;J60,"○","●")))</f>
      </c>
      <c r="I59" s="119"/>
      <c r="J59" s="119"/>
      <c r="K59" s="119">
        <f>IF(OR(K60="",M60=""),"",IF(K60=M60,"△",IF(K60&gt;M60,"○","●")))</f>
      </c>
      <c r="L59" s="119"/>
      <c r="M59" s="119"/>
      <c r="N59" s="119">
        <f>IF(OR(N60="",P60=""),"",IF(N60=P60,"△",IF(N60&gt;P60,"○","●")))</f>
      </c>
      <c r="O59" s="119"/>
      <c r="P59" s="119"/>
      <c r="Q59" s="118"/>
      <c r="R59" s="118"/>
      <c r="S59" s="118"/>
      <c r="T59" s="118"/>
      <c r="U59" s="117"/>
      <c r="V59" s="118"/>
      <c r="W59" s="118"/>
      <c r="X59" s="118"/>
      <c r="Y59" s="118"/>
      <c r="Z59" s="118"/>
      <c r="AA59" s="118"/>
      <c r="AB59" s="118"/>
      <c r="AC59" s="118"/>
    </row>
    <row r="60" spans="1:29" ht="15.75" customHeight="1">
      <c r="A60" s="9"/>
      <c r="B60" s="116"/>
      <c r="C60" s="116"/>
      <c r="D60" s="116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118"/>
      <c r="R60" s="118"/>
      <c r="S60" s="118"/>
      <c r="T60" s="117"/>
      <c r="U60" s="117"/>
      <c r="V60" s="118"/>
      <c r="W60" s="118"/>
      <c r="X60" s="118"/>
      <c r="Y60" s="118"/>
      <c r="Z60" s="118"/>
      <c r="AA60" s="118"/>
      <c r="AB60" s="118"/>
      <c r="AC60" s="118"/>
    </row>
    <row r="61" spans="1:29" ht="15.75" customHeight="1">
      <c r="A61" s="9"/>
      <c r="B61" s="116"/>
      <c r="C61" s="116"/>
      <c r="D61" s="116"/>
      <c r="E61" s="119">
        <f>IF(OR(E62="",G62=""),"",IF(E62=G62,"△",IF(E62&gt;G62,"○","●")))</f>
      </c>
      <c r="F61" s="119"/>
      <c r="G61" s="119"/>
      <c r="H61" s="119">
        <f>IF(OR(H62="",J62=""),"",IF(H62=J62,"△",IF(H62&gt;J62,"○","●")))</f>
      </c>
      <c r="I61" s="119"/>
      <c r="J61" s="119"/>
      <c r="K61" s="119">
        <f>IF(OR(K62="",M62=""),"",IF(K62=M62,"△",IF(K62&gt;M62,"○","●")))</f>
      </c>
      <c r="L61" s="119"/>
      <c r="M61" s="119"/>
      <c r="N61" s="119">
        <f>IF(OR(N62="",P62=""),"",IF(N62=P62,"△",IF(N62&gt;P62,"○","●")))</f>
      </c>
      <c r="O61" s="119"/>
      <c r="P61" s="119"/>
      <c r="Q61" s="118"/>
      <c r="R61" s="118"/>
      <c r="S61" s="118"/>
      <c r="T61" s="118"/>
      <c r="U61" s="117"/>
      <c r="V61" s="118"/>
      <c r="W61" s="118"/>
      <c r="X61" s="118"/>
      <c r="Y61" s="118"/>
      <c r="Z61" s="118"/>
      <c r="AA61" s="118"/>
      <c r="AB61" s="118"/>
      <c r="AC61" s="118"/>
    </row>
    <row r="62" spans="1:29" ht="15.75" customHeight="1">
      <c r="A62" s="9"/>
      <c r="B62" s="116"/>
      <c r="C62" s="116"/>
      <c r="D62" s="116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18"/>
      <c r="R62" s="118"/>
      <c r="S62" s="118"/>
      <c r="T62" s="117"/>
      <c r="U62" s="117"/>
      <c r="V62" s="118"/>
      <c r="W62" s="118"/>
      <c r="X62" s="118"/>
      <c r="Y62" s="118"/>
      <c r="Z62" s="118"/>
      <c r="AA62" s="118"/>
      <c r="AB62" s="118"/>
      <c r="AC62" s="118"/>
    </row>
    <row r="63" spans="1:29" ht="13.5">
      <c r="A63" s="9"/>
      <c r="B63" s="116"/>
      <c r="C63" s="116"/>
      <c r="D63" s="116"/>
      <c r="E63" s="119">
        <f>IF(OR(E64="",G64=""),"",IF(E64=G64,"△",IF(E64&gt;G64,"○","●")))</f>
      </c>
      <c r="F63" s="119"/>
      <c r="G63" s="119"/>
      <c r="H63" s="119">
        <f>IF(OR(H64="",J64=""),"",IF(H64=J64,"△",IF(H64&gt;J64,"○","●")))</f>
      </c>
      <c r="I63" s="119"/>
      <c r="J63" s="119"/>
      <c r="K63" s="119">
        <f>IF(OR(K64="",M64=""),"",IF(K64=M64,"△",IF(K64&gt;M64,"○","●")))</f>
      </c>
      <c r="L63" s="119"/>
      <c r="M63" s="119"/>
      <c r="N63" s="119">
        <f>IF(OR(N64="",P64=""),"",IF(N64=P64,"△",IF(N64&gt;P64,"○","●")))</f>
      </c>
      <c r="O63" s="119"/>
      <c r="P63" s="119"/>
      <c r="Q63" s="118"/>
      <c r="R63" s="118"/>
      <c r="S63" s="118"/>
      <c r="T63" s="118"/>
      <c r="U63" s="117"/>
      <c r="V63" s="118"/>
      <c r="W63" s="118"/>
      <c r="X63" s="118"/>
      <c r="Y63" s="118"/>
      <c r="Z63" s="118"/>
      <c r="AA63" s="118"/>
      <c r="AB63" s="118"/>
      <c r="AC63" s="118"/>
    </row>
    <row r="64" spans="1:29" ht="15.75" customHeight="1">
      <c r="A64" s="9"/>
      <c r="B64" s="116"/>
      <c r="C64" s="116"/>
      <c r="D64" s="116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118"/>
      <c r="R64" s="118"/>
      <c r="S64" s="118"/>
      <c r="T64" s="117"/>
      <c r="U64" s="117"/>
      <c r="V64" s="118"/>
      <c r="W64" s="118"/>
      <c r="X64" s="118"/>
      <c r="Y64" s="118"/>
      <c r="Z64" s="118"/>
      <c r="AA64" s="118"/>
      <c r="AB64" s="118"/>
      <c r="AC64" s="118"/>
    </row>
    <row r="65" spans="1:29" ht="15.75" customHeight="1">
      <c r="A65" s="9"/>
      <c r="B65" s="116"/>
      <c r="C65" s="116"/>
      <c r="D65" s="116"/>
      <c r="E65" s="119">
        <f>IF(OR(E66="",G66=""),"",IF(E66=G66,"△",IF(E66&gt;G66,"○","●")))</f>
      </c>
      <c r="F65" s="119"/>
      <c r="G65" s="119"/>
      <c r="H65" s="119">
        <f>IF(OR(H66="",J66=""),"",IF(H66=J66,"△",IF(H66&gt;J66,"○","●")))</f>
      </c>
      <c r="I65" s="119"/>
      <c r="J65" s="119"/>
      <c r="K65" s="119">
        <f>IF(OR(K66="",M66=""),"",IF(K66=M66,"△",IF(K66&gt;M66,"○","●")))</f>
      </c>
      <c r="L65" s="119"/>
      <c r="M65" s="119"/>
      <c r="N65" s="119">
        <f>IF(OR(N66="",P66=""),"",IF(N66=P66,"△",IF(N66&gt;P66,"○","●")))</f>
      </c>
      <c r="O65" s="119"/>
      <c r="P65" s="119"/>
      <c r="Q65" s="118"/>
      <c r="R65" s="118"/>
      <c r="S65" s="118"/>
      <c r="T65" s="118"/>
      <c r="U65" s="117"/>
      <c r="V65" s="118"/>
      <c r="W65" s="118"/>
      <c r="X65" s="118"/>
      <c r="Y65" s="118"/>
      <c r="Z65" s="118"/>
      <c r="AA65" s="118"/>
      <c r="AB65" s="118"/>
      <c r="AC65" s="118"/>
    </row>
    <row r="66" spans="1:29" ht="15.75" customHeight="1">
      <c r="A66" s="9"/>
      <c r="B66" s="116"/>
      <c r="C66" s="116"/>
      <c r="D66" s="116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118"/>
      <c r="R66" s="118"/>
      <c r="S66" s="118"/>
      <c r="T66" s="117"/>
      <c r="U66" s="117"/>
      <c r="V66" s="118"/>
      <c r="W66" s="118"/>
      <c r="X66" s="118"/>
      <c r="Y66" s="118"/>
      <c r="Z66" s="118"/>
      <c r="AA66" s="118"/>
      <c r="AB66" s="118"/>
      <c r="AC66" s="118"/>
    </row>
    <row r="67" ht="12.75" customHeight="1">
      <c r="A67" s="9"/>
    </row>
    <row r="72" spans="5:16" ht="12.75" customHeight="1"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</sheetData>
  <sheetProtection/>
  <mergeCells count="62">
    <mergeCell ref="K49:N49"/>
    <mergeCell ref="L43:O43"/>
    <mergeCell ref="H45:K45"/>
    <mergeCell ref="K40:L40"/>
    <mergeCell ref="E36:F36"/>
    <mergeCell ref="G40:H40"/>
    <mergeCell ref="O39:P39"/>
    <mergeCell ref="P41:Q42"/>
    <mergeCell ref="J41:K42"/>
    <mergeCell ref="L41:M42"/>
    <mergeCell ref="E34:F34"/>
    <mergeCell ref="C39:D39"/>
    <mergeCell ref="D43:G43"/>
    <mergeCell ref="G39:H39"/>
    <mergeCell ref="B41:C42"/>
    <mergeCell ref="D41:E42"/>
    <mergeCell ref="F41:G42"/>
    <mergeCell ref="C40:D40"/>
    <mergeCell ref="H41:I42"/>
    <mergeCell ref="L17:M18"/>
    <mergeCell ref="H21:K21"/>
    <mergeCell ref="K16:L16"/>
    <mergeCell ref="L19:O19"/>
    <mergeCell ref="B17:C18"/>
    <mergeCell ref="D19:G19"/>
    <mergeCell ref="N17:O18"/>
    <mergeCell ref="H17:I18"/>
    <mergeCell ref="J17:K18"/>
    <mergeCell ref="C16:D16"/>
    <mergeCell ref="D17:E18"/>
    <mergeCell ref="B28:E29"/>
    <mergeCell ref="B2:E3"/>
    <mergeCell ref="I2:J2"/>
    <mergeCell ref="I3:J3"/>
    <mergeCell ref="I8:J8"/>
    <mergeCell ref="C15:D15"/>
    <mergeCell ref="O16:P16"/>
    <mergeCell ref="O15:P15"/>
    <mergeCell ref="E10:F10"/>
    <mergeCell ref="E11:F11"/>
    <mergeCell ref="M10:N10"/>
    <mergeCell ref="I9:J9"/>
    <mergeCell ref="K15:L15"/>
    <mergeCell ref="M11:N11"/>
    <mergeCell ref="G15:H15"/>
    <mergeCell ref="G16:H16"/>
    <mergeCell ref="AB56:AC56"/>
    <mergeCell ref="T56:U56"/>
    <mergeCell ref="V56:W56"/>
    <mergeCell ref="X56:Y56"/>
    <mergeCell ref="Z56:AA56"/>
    <mergeCell ref="P17:Q18"/>
    <mergeCell ref="K39:L39"/>
    <mergeCell ref="F17:G18"/>
    <mergeCell ref="I32:J32"/>
    <mergeCell ref="N41:O42"/>
    <mergeCell ref="O40:P40"/>
    <mergeCell ref="K25:N25"/>
    <mergeCell ref="K28:N28"/>
    <mergeCell ref="M35:N35"/>
    <mergeCell ref="M34:N34"/>
    <mergeCell ref="I33:J33"/>
  </mergeCells>
  <printOptions/>
  <pageMargins left="0.7" right="0.7" top="0.16" bottom="0.18" header="0.16" footer="0.18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1"/>
  <sheetViews>
    <sheetView zoomScalePageLayoutView="0" workbookViewId="0" topLeftCell="A31">
      <selection activeCell="B42" sqref="B42"/>
    </sheetView>
  </sheetViews>
  <sheetFormatPr defaultColWidth="9.00390625" defaultRowHeight="13.5"/>
  <cols>
    <col min="1" max="1" width="4.875" style="0" customWidth="1"/>
    <col min="2" max="2" width="4.375" style="2" customWidth="1"/>
    <col min="3" max="3" width="12.25390625" style="2" customWidth="1"/>
    <col min="4" max="4" width="3.25390625" style="2" customWidth="1"/>
    <col min="5" max="5" width="2.00390625" style="2" customWidth="1"/>
    <col min="6" max="7" width="3.25390625" style="2" customWidth="1"/>
    <col min="8" max="8" width="2.00390625" style="2" customWidth="1"/>
    <col min="9" max="10" width="3.25390625" style="2" customWidth="1"/>
    <col min="11" max="11" width="2.00390625" style="2" customWidth="1"/>
    <col min="12" max="13" width="3.25390625" style="2" customWidth="1"/>
    <col min="14" max="14" width="2.00390625" style="2" customWidth="1"/>
    <col min="15" max="16" width="3.25390625" style="2" customWidth="1"/>
    <col min="17" max="17" width="2.00390625" style="2" customWidth="1"/>
    <col min="18" max="19" width="3.25390625" style="2" customWidth="1"/>
    <col min="20" max="20" width="2.00390625" style="2" customWidth="1"/>
    <col min="21" max="21" width="3.25390625" style="2" customWidth="1"/>
    <col min="22" max="22" width="2.00390625" style="2" customWidth="1"/>
    <col min="23" max="23" width="3.25390625" style="2" customWidth="1"/>
    <col min="24" max="24" width="2.00390625" style="2" customWidth="1"/>
    <col min="25" max="25" width="3.25390625" style="2" customWidth="1"/>
    <col min="26" max="26" width="2.00390625" style="2" customWidth="1"/>
    <col min="27" max="27" width="3.25390625" style="2" customWidth="1"/>
    <col min="28" max="28" width="2.00390625" style="4" customWidth="1"/>
    <col min="29" max="29" width="3.25390625" style="2" customWidth="1"/>
    <col min="30" max="30" width="2.00390625" style="2" customWidth="1"/>
    <col min="31" max="31" width="3.25390625" style="2" customWidth="1"/>
    <col min="32" max="32" width="14.375" style="0" customWidth="1"/>
    <col min="33" max="33" width="9.00390625" style="168" customWidth="1"/>
  </cols>
  <sheetData>
    <row r="1" spans="1:33" s="2" customFormat="1" ht="24" customHeight="1">
      <c r="A1" s="552" t="s">
        <v>109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160"/>
    </row>
    <row r="2" spans="1:33" s="2" customFormat="1" ht="21" customHeight="1">
      <c r="A2" s="553" t="s">
        <v>49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161"/>
    </row>
    <row r="4" spans="1:33" ht="21.75" customHeight="1">
      <c r="A4" s="24"/>
      <c r="B4" s="24" t="s">
        <v>48</v>
      </c>
      <c r="C4" s="24" t="s">
        <v>2</v>
      </c>
      <c r="D4" s="385" t="s">
        <v>3</v>
      </c>
      <c r="E4" s="386"/>
      <c r="F4" s="309" t="s">
        <v>4</v>
      </c>
      <c r="G4" s="314"/>
      <c r="H4" s="314"/>
      <c r="I4" s="314"/>
      <c r="J4" s="314"/>
      <c r="K4" s="314"/>
      <c r="L4" s="314"/>
      <c r="M4" s="314"/>
      <c r="N4" s="314"/>
      <c r="O4" s="314"/>
      <c r="P4" s="310"/>
      <c r="Q4" s="311" t="s">
        <v>5</v>
      </c>
      <c r="R4" s="311"/>
      <c r="S4" s="311"/>
      <c r="T4" s="311"/>
      <c r="U4" s="311"/>
      <c r="V4" s="311"/>
      <c r="W4" s="311"/>
      <c r="X4" s="311"/>
      <c r="Y4" s="311" t="s">
        <v>6</v>
      </c>
      <c r="Z4" s="311"/>
      <c r="AA4" s="311"/>
      <c r="AB4" s="311"/>
      <c r="AC4" s="311"/>
      <c r="AD4" s="311"/>
      <c r="AE4" s="311"/>
      <c r="AF4" s="24" t="s">
        <v>46</v>
      </c>
      <c r="AG4" s="162" t="s">
        <v>142</v>
      </c>
    </row>
    <row r="5" spans="1:33" ht="30" customHeight="1">
      <c r="A5" s="24">
        <v>1</v>
      </c>
      <c r="B5" s="88" t="s">
        <v>64</v>
      </c>
      <c r="C5" s="80" t="s">
        <v>113</v>
      </c>
      <c r="D5" s="385">
        <v>0.3958333333333333</v>
      </c>
      <c r="E5" s="595"/>
      <c r="F5" s="524" t="s">
        <v>195</v>
      </c>
      <c r="G5" s="522"/>
      <c r="H5" s="522"/>
      <c r="I5" s="522"/>
      <c r="J5" s="58">
        <v>5</v>
      </c>
      <c r="K5" s="59" t="s">
        <v>44</v>
      </c>
      <c r="L5" s="60">
        <v>1</v>
      </c>
      <c r="M5" s="525" t="s">
        <v>169</v>
      </c>
      <c r="N5" s="532"/>
      <c r="O5" s="532"/>
      <c r="P5" s="533"/>
      <c r="Q5" s="534" t="str">
        <f>F6</f>
        <v>ＦＣオークス</v>
      </c>
      <c r="R5" s="535"/>
      <c r="S5" s="535"/>
      <c r="T5" s="536"/>
      <c r="U5" s="542" t="str">
        <f>M6</f>
        <v>ＹＭＣＡ</v>
      </c>
      <c r="V5" s="535"/>
      <c r="W5" s="535"/>
      <c r="X5" s="543"/>
      <c r="Y5" s="311" t="s">
        <v>115</v>
      </c>
      <c r="Z5" s="311"/>
      <c r="AA5" s="311"/>
      <c r="AB5" s="311"/>
      <c r="AC5" s="311"/>
      <c r="AD5" s="311"/>
      <c r="AE5" s="311"/>
      <c r="AF5" s="24" t="s">
        <v>45</v>
      </c>
      <c r="AG5" s="162" t="str">
        <f aca="true" t="shared" si="0" ref="AG5:AG18">Q5</f>
        <v>ＦＣオークス</v>
      </c>
    </row>
    <row r="6" spans="1:33" ht="30" customHeight="1">
      <c r="A6" s="24">
        <v>2</v>
      </c>
      <c r="B6" s="88" t="s">
        <v>65</v>
      </c>
      <c r="C6" s="80" t="s">
        <v>113</v>
      </c>
      <c r="D6" s="385">
        <v>0.46527777777777773</v>
      </c>
      <c r="E6" s="386"/>
      <c r="F6" s="524" t="s">
        <v>137</v>
      </c>
      <c r="G6" s="522"/>
      <c r="H6" s="522"/>
      <c r="I6" s="522"/>
      <c r="J6" s="58">
        <v>3</v>
      </c>
      <c r="K6" s="59" t="s">
        <v>44</v>
      </c>
      <c r="L6" s="60">
        <v>1</v>
      </c>
      <c r="M6" s="525" t="s">
        <v>197</v>
      </c>
      <c r="N6" s="532"/>
      <c r="O6" s="532"/>
      <c r="P6" s="533"/>
      <c r="Q6" s="534" t="str">
        <f>F5</f>
        <v>仙台ＦＣ</v>
      </c>
      <c r="R6" s="535"/>
      <c r="S6" s="535"/>
      <c r="T6" s="536"/>
      <c r="U6" s="542" t="str">
        <f>M5</f>
        <v>アバンツァーレ</v>
      </c>
      <c r="V6" s="535"/>
      <c r="W6" s="535"/>
      <c r="X6" s="543"/>
      <c r="Y6" s="311" t="s">
        <v>115</v>
      </c>
      <c r="Z6" s="311"/>
      <c r="AA6" s="311"/>
      <c r="AB6" s="311"/>
      <c r="AC6" s="311"/>
      <c r="AD6" s="311"/>
      <c r="AE6" s="311"/>
      <c r="AF6" s="24" t="s">
        <v>45</v>
      </c>
      <c r="AG6" s="162" t="str">
        <f t="shared" si="0"/>
        <v>仙台ＦＣ</v>
      </c>
    </row>
    <row r="7" spans="1:33" ht="30" customHeight="1">
      <c r="A7" s="24">
        <v>3</v>
      </c>
      <c r="B7" s="88" t="s">
        <v>66</v>
      </c>
      <c r="C7" s="80" t="s">
        <v>113</v>
      </c>
      <c r="D7" s="385">
        <v>0.5347222222222222</v>
      </c>
      <c r="E7" s="386"/>
      <c r="F7" s="524" t="s">
        <v>121</v>
      </c>
      <c r="G7" s="522"/>
      <c r="H7" s="522"/>
      <c r="I7" s="522"/>
      <c r="J7" s="58">
        <v>3</v>
      </c>
      <c r="K7" s="59" t="s">
        <v>44</v>
      </c>
      <c r="L7" s="60">
        <v>0</v>
      </c>
      <c r="M7" s="525" t="s">
        <v>196</v>
      </c>
      <c r="N7" s="532"/>
      <c r="O7" s="532"/>
      <c r="P7" s="533"/>
      <c r="Q7" s="534" t="str">
        <f>F8</f>
        <v>ＡＯＢＡ　ＦＣ</v>
      </c>
      <c r="R7" s="535"/>
      <c r="S7" s="535"/>
      <c r="T7" s="536"/>
      <c r="U7" s="542" t="str">
        <f>M8</f>
        <v>ＤＵＯパーク</v>
      </c>
      <c r="V7" s="535"/>
      <c r="W7" s="535"/>
      <c r="X7" s="543"/>
      <c r="Y7" s="311" t="s">
        <v>115</v>
      </c>
      <c r="Z7" s="311"/>
      <c r="AA7" s="311"/>
      <c r="AB7" s="311"/>
      <c r="AC7" s="311"/>
      <c r="AD7" s="311"/>
      <c r="AE7" s="311"/>
      <c r="AF7" s="24" t="s">
        <v>45</v>
      </c>
      <c r="AG7" s="162" t="str">
        <f t="shared" si="0"/>
        <v>ＡＯＢＡ　ＦＣ</v>
      </c>
    </row>
    <row r="8" spans="1:33" ht="30" customHeight="1" thickBot="1">
      <c r="A8" s="7">
        <v>4</v>
      </c>
      <c r="B8" s="89" t="s">
        <v>51</v>
      </c>
      <c r="C8" s="109" t="s">
        <v>113</v>
      </c>
      <c r="D8" s="339">
        <v>0.625</v>
      </c>
      <c r="E8" s="340"/>
      <c r="F8" s="506" t="s">
        <v>139</v>
      </c>
      <c r="G8" s="507"/>
      <c r="H8" s="507"/>
      <c r="I8" s="507"/>
      <c r="J8" s="66">
        <v>7</v>
      </c>
      <c r="K8" s="67" t="s">
        <v>44</v>
      </c>
      <c r="L8" s="68">
        <v>1</v>
      </c>
      <c r="M8" s="508" t="s">
        <v>160</v>
      </c>
      <c r="N8" s="591"/>
      <c r="O8" s="591"/>
      <c r="P8" s="592"/>
      <c r="Q8" s="254" t="str">
        <f>F7</f>
        <v>コバルトーレ女川</v>
      </c>
      <c r="R8" s="485"/>
      <c r="S8" s="485"/>
      <c r="T8" s="486"/>
      <c r="U8" s="489" t="str">
        <f>M7</f>
        <v>エボルティーボ</v>
      </c>
      <c r="V8" s="485"/>
      <c r="W8" s="485"/>
      <c r="X8" s="255"/>
      <c r="Y8" s="341" t="s">
        <v>115</v>
      </c>
      <c r="Z8" s="341"/>
      <c r="AA8" s="341"/>
      <c r="AB8" s="341"/>
      <c r="AC8" s="341"/>
      <c r="AD8" s="341"/>
      <c r="AE8" s="341"/>
      <c r="AF8" s="7" t="s">
        <v>45</v>
      </c>
      <c r="AG8" s="163" t="str">
        <f t="shared" si="0"/>
        <v>コバルトーレ女川</v>
      </c>
    </row>
    <row r="9" spans="1:33" ht="30" customHeight="1" thickTop="1">
      <c r="A9" s="83">
        <v>5</v>
      </c>
      <c r="B9" s="90" t="s">
        <v>68</v>
      </c>
      <c r="C9" s="80" t="s">
        <v>112</v>
      </c>
      <c r="D9" s="560">
        <v>0.375</v>
      </c>
      <c r="E9" s="561"/>
      <c r="F9" s="513" t="s">
        <v>231</v>
      </c>
      <c r="G9" s="514"/>
      <c r="H9" s="514"/>
      <c r="I9" s="514"/>
      <c r="J9" s="85">
        <v>1</v>
      </c>
      <c r="K9" s="86" t="s">
        <v>18</v>
      </c>
      <c r="L9" s="87">
        <v>5</v>
      </c>
      <c r="M9" s="515" t="s">
        <v>123</v>
      </c>
      <c r="N9" s="516"/>
      <c r="O9" s="516"/>
      <c r="P9" s="517"/>
      <c r="Q9" s="518" t="str">
        <f>F10</f>
        <v>エボルティーボ</v>
      </c>
      <c r="R9" s="519"/>
      <c r="S9" s="519"/>
      <c r="T9" s="520"/>
      <c r="U9" s="539" t="str">
        <f>M10</f>
        <v>ＤＵＯパーク</v>
      </c>
      <c r="V9" s="519"/>
      <c r="W9" s="519"/>
      <c r="X9" s="540"/>
      <c r="Y9" s="594" t="s">
        <v>114</v>
      </c>
      <c r="Z9" s="594"/>
      <c r="AA9" s="594"/>
      <c r="AB9" s="594"/>
      <c r="AC9" s="594"/>
      <c r="AD9" s="594"/>
      <c r="AE9" s="594"/>
      <c r="AF9" s="83" t="s">
        <v>45</v>
      </c>
      <c r="AG9" s="164" t="str">
        <f t="shared" si="0"/>
        <v>エボルティーボ</v>
      </c>
    </row>
    <row r="10" spans="1:33" ht="21.75" customHeight="1">
      <c r="A10" s="341">
        <v>6</v>
      </c>
      <c r="B10" s="500" t="s">
        <v>54</v>
      </c>
      <c r="C10" s="502" t="s">
        <v>112</v>
      </c>
      <c r="D10" s="339">
        <v>0.4444444444444444</v>
      </c>
      <c r="E10" s="340"/>
      <c r="F10" s="506" t="s">
        <v>232</v>
      </c>
      <c r="G10" s="507"/>
      <c r="H10" s="507"/>
      <c r="I10" s="508"/>
      <c r="J10" s="58">
        <v>3</v>
      </c>
      <c r="K10" s="59" t="s">
        <v>18</v>
      </c>
      <c r="L10" s="60">
        <v>3</v>
      </c>
      <c r="M10" s="509" t="s">
        <v>233</v>
      </c>
      <c r="N10" s="507"/>
      <c r="O10" s="507"/>
      <c r="P10" s="510"/>
      <c r="Q10" s="254" t="str">
        <f>F9</f>
        <v>アバンツァーレ</v>
      </c>
      <c r="R10" s="485"/>
      <c r="S10" s="485"/>
      <c r="T10" s="486"/>
      <c r="U10" s="489" t="str">
        <f>M9</f>
        <v>ＹＭＣＡ</v>
      </c>
      <c r="V10" s="485"/>
      <c r="W10" s="485"/>
      <c r="X10" s="255"/>
      <c r="Y10" s="267" t="s">
        <v>114</v>
      </c>
      <c r="Z10" s="268"/>
      <c r="AA10" s="268"/>
      <c r="AB10" s="268"/>
      <c r="AC10" s="268"/>
      <c r="AD10" s="268"/>
      <c r="AE10" s="269"/>
      <c r="AF10" s="341" t="s">
        <v>45</v>
      </c>
      <c r="AG10" s="498" t="str">
        <f t="shared" si="0"/>
        <v>アバンツァーレ</v>
      </c>
    </row>
    <row r="11" spans="1:33" ht="21.75" customHeight="1">
      <c r="A11" s="497"/>
      <c r="B11" s="501"/>
      <c r="C11" s="503"/>
      <c r="D11" s="504"/>
      <c r="E11" s="505"/>
      <c r="F11" s="374"/>
      <c r="G11" s="375"/>
      <c r="H11" s="375"/>
      <c r="I11" s="376"/>
      <c r="J11" s="58">
        <v>3</v>
      </c>
      <c r="K11" s="59" t="s">
        <v>237</v>
      </c>
      <c r="L11" s="60">
        <v>1</v>
      </c>
      <c r="M11" s="377"/>
      <c r="N11" s="375"/>
      <c r="O11" s="375"/>
      <c r="P11" s="378"/>
      <c r="Q11" s="256"/>
      <c r="R11" s="487"/>
      <c r="S11" s="487"/>
      <c r="T11" s="488"/>
      <c r="U11" s="490"/>
      <c r="V11" s="487"/>
      <c r="W11" s="487"/>
      <c r="X11" s="257"/>
      <c r="Y11" s="596"/>
      <c r="Z11" s="597"/>
      <c r="AA11" s="597"/>
      <c r="AB11" s="597"/>
      <c r="AC11" s="597"/>
      <c r="AD11" s="597"/>
      <c r="AE11" s="598"/>
      <c r="AF11" s="497"/>
      <c r="AG11" s="499"/>
    </row>
    <row r="12" spans="1:33" ht="30" customHeight="1">
      <c r="A12" s="24">
        <v>7</v>
      </c>
      <c r="B12" s="88" t="s">
        <v>52</v>
      </c>
      <c r="C12" s="80" t="s">
        <v>112</v>
      </c>
      <c r="D12" s="385">
        <v>0.513888888888889</v>
      </c>
      <c r="E12" s="386"/>
      <c r="F12" s="524" t="s">
        <v>234</v>
      </c>
      <c r="G12" s="522"/>
      <c r="H12" s="522"/>
      <c r="I12" s="522"/>
      <c r="J12" s="58">
        <v>8</v>
      </c>
      <c r="K12" s="59" t="s">
        <v>44</v>
      </c>
      <c r="L12" s="60">
        <v>1</v>
      </c>
      <c r="M12" s="525" t="s">
        <v>235</v>
      </c>
      <c r="N12" s="532"/>
      <c r="O12" s="532"/>
      <c r="P12" s="533"/>
      <c r="Q12" s="534" t="str">
        <f>F13</f>
        <v>コバルトーレ女川</v>
      </c>
      <c r="R12" s="535"/>
      <c r="S12" s="535"/>
      <c r="T12" s="536"/>
      <c r="U12" s="542" t="str">
        <f>M13</f>
        <v>ＡＯＢＡ　ＦＣ</v>
      </c>
      <c r="V12" s="535"/>
      <c r="W12" s="535"/>
      <c r="X12" s="543"/>
      <c r="Y12" s="311" t="s">
        <v>114</v>
      </c>
      <c r="Z12" s="311"/>
      <c r="AA12" s="311"/>
      <c r="AB12" s="311"/>
      <c r="AC12" s="311"/>
      <c r="AD12" s="311"/>
      <c r="AE12" s="311"/>
      <c r="AF12" s="24" t="s">
        <v>45</v>
      </c>
      <c r="AG12" s="162" t="str">
        <f t="shared" si="0"/>
        <v>コバルトーレ女川</v>
      </c>
    </row>
    <row r="13" spans="1:33" ht="30" customHeight="1" thickBot="1">
      <c r="A13" s="7">
        <v>8</v>
      </c>
      <c r="B13" s="91" t="s">
        <v>53</v>
      </c>
      <c r="C13" s="109" t="s">
        <v>112</v>
      </c>
      <c r="D13" s="339">
        <v>0.5833333333333334</v>
      </c>
      <c r="E13" s="340"/>
      <c r="F13" s="506" t="s">
        <v>121</v>
      </c>
      <c r="G13" s="507"/>
      <c r="H13" s="507"/>
      <c r="I13" s="507"/>
      <c r="J13" s="66">
        <v>2</v>
      </c>
      <c r="K13" s="67" t="s">
        <v>44</v>
      </c>
      <c r="L13" s="68">
        <v>5</v>
      </c>
      <c r="M13" s="508" t="s">
        <v>236</v>
      </c>
      <c r="N13" s="591"/>
      <c r="O13" s="591"/>
      <c r="P13" s="592"/>
      <c r="Q13" s="254" t="str">
        <f>F12</f>
        <v>仙台ＦＣ</v>
      </c>
      <c r="R13" s="485"/>
      <c r="S13" s="485"/>
      <c r="T13" s="486"/>
      <c r="U13" s="489" t="str">
        <f>M12</f>
        <v>ＦＣオークス</v>
      </c>
      <c r="V13" s="485"/>
      <c r="W13" s="485"/>
      <c r="X13" s="255"/>
      <c r="Y13" s="341" t="s">
        <v>114</v>
      </c>
      <c r="Z13" s="341"/>
      <c r="AA13" s="341"/>
      <c r="AB13" s="341"/>
      <c r="AC13" s="341"/>
      <c r="AD13" s="341"/>
      <c r="AE13" s="341"/>
      <c r="AF13" s="7" t="s">
        <v>45</v>
      </c>
      <c r="AG13" s="163" t="str">
        <f t="shared" si="0"/>
        <v>仙台ＦＣ</v>
      </c>
    </row>
    <row r="14" spans="1:33" ht="30" customHeight="1" thickTop="1">
      <c r="A14" s="83">
        <v>9</v>
      </c>
      <c r="B14" s="92" t="s">
        <v>70</v>
      </c>
      <c r="C14" s="107" t="s">
        <v>111</v>
      </c>
      <c r="D14" s="560">
        <v>0.3958333333333333</v>
      </c>
      <c r="E14" s="561"/>
      <c r="F14" s="513" t="s">
        <v>238</v>
      </c>
      <c r="G14" s="514"/>
      <c r="H14" s="514"/>
      <c r="I14" s="514"/>
      <c r="J14" s="85">
        <v>2</v>
      </c>
      <c r="K14" s="86" t="s">
        <v>44</v>
      </c>
      <c r="L14" s="87">
        <v>3</v>
      </c>
      <c r="M14" s="515" t="s">
        <v>160</v>
      </c>
      <c r="N14" s="516"/>
      <c r="O14" s="516"/>
      <c r="P14" s="517"/>
      <c r="Q14" s="518" t="str">
        <f>F15</f>
        <v>ＹＭＣＡ</v>
      </c>
      <c r="R14" s="519"/>
      <c r="S14" s="519"/>
      <c r="T14" s="520"/>
      <c r="U14" s="539" t="str">
        <f>M15</f>
        <v>エボルティーボ</v>
      </c>
      <c r="V14" s="519"/>
      <c r="W14" s="519"/>
      <c r="X14" s="540"/>
      <c r="Y14" s="594" t="s">
        <v>115</v>
      </c>
      <c r="Z14" s="594"/>
      <c r="AA14" s="594"/>
      <c r="AB14" s="594"/>
      <c r="AC14" s="594"/>
      <c r="AD14" s="594"/>
      <c r="AE14" s="594"/>
      <c r="AF14" s="83" t="s">
        <v>45</v>
      </c>
      <c r="AG14" s="164" t="str">
        <f t="shared" si="0"/>
        <v>ＹＭＣＡ</v>
      </c>
    </row>
    <row r="15" spans="1:33" ht="21" customHeight="1">
      <c r="A15" s="341">
        <v>10</v>
      </c>
      <c r="B15" s="500" t="s">
        <v>71</v>
      </c>
      <c r="C15" s="502" t="s">
        <v>111</v>
      </c>
      <c r="D15" s="339">
        <v>0.46527777777777773</v>
      </c>
      <c r="E15" s="340"/>
      <c r="F15" s="506" t="s">
        <v>239</v>
      </c>
      <c r="G15" s="507"/>
      <c r="H15" s="507"/>
      <c r="I15" s="508"/>
      <c r="J15" s="58">
        <v>1</v>
      </c>
      <c r="K15" s="59" t="s">
        <v>44</v>
      </c>
      <c r="L15" s="60">
        <v>1</v>
      </c>
      <c r="M15" s="509" t="s">
        <v>240</v>
      </c>
      <c r="N15" s="507"/>
      <c r="O15" s="507"/>
      <c r="P15" s="510"/>
      <c r="Q15" s="254" t="str">
        <f>F14</f>
        <v>アバンツァーレ</v>
      </c>
      <c r="R15" s="485"/>
      <c r="S15" s="485"/>
      <c r="T15" s="486"/>
      <c r="U15" s="489" t="str">
        <f>M14</f>
        <v>ＤＵＯパーク</v>
      </c>
      <c r="V15" s="485"/>
      <c r="W15" s="485"/>
      <c r="X15" s="255"/>
      <c r="Y15" s="491" t="s">
        <v>115</v>
      </c>
      <c r="Z15" s="492"/>
      <c r="AA15" s="492"/>
      <c r="AB15" s="492"/>
      <c r="AC15" s="492"/>
      <c r="AD15" s="492"/>
      <c r="AE15" s="493"/>
      <c r="AF15" s="341" t="s">
        <v>45</v>
      </c>
      <c r="AG15" s="498" t="str">
        <f t="shared" si="0"/>
        <v>アバンツァーレ</v>
      </c>
    </row>
    <row r="16" spans="1:33" ht="21" customHeight="1">
      <c r="A16" s="497"/>
      <c r="B16" s="501"/>
      <c r="C16" s="503"/>
      <c r="D16" s="504"/>
      <c r="E16" s="505"/>
      <c r="F16" s="374"/>
      <c r="G16" s="375"/>
      <c r="H16" s="375"/>
      <c r="I16" s="376"/>
      <c r="J16" s="58">
        <v>2</v>
      </c>
      <c r="K16" s="59" t="s">
        <v>237</v>
      </c>
      <c r="L16" s="60">
        <v>3</v>
      </c>
      <c r="M16" s="377"/>
      <c r="N16" s="375"/>
      <c r="O16" s="375"/>
      <c r="P16" s="378"/>
      <c r="Q16" s="256"/>
      <c r="R16" s="487"/>
      <c r="S16" s="487"/>
      <c r="T16" s="488"/>
      <c r="U16" s="490"/>
      <c r="V16" s="487"/>
      <c r="W16" s="487"/>
      <c r="X16" s="257"/>
      <c r="Y16" s="494"/>
      <c r="Z16" s="495"/>
      <c r="AA16" s="495"/>
      <c r="AB16" s="495"/>
      <c r="AC16" s="495"/>
      <c r="AD16" s="495"/>
      <c r="AE16" s="496"/>
      <c r="AF16" s="497"/>
      <c r="AG16" s="499"/>
    </row>
    <row r="17" spans="1:33" ht="30" customHeight="1">
      <c r="A17" s="24">
        <v>11</v>
      </c>
      <c r="B17" s="88" t="s">
        <v>67</v>
      </c>
      <c r="C17" s="80" t="s">
        <v>111</v>
      </c>
      <c r="D17" s="385">
        <v>0.5347222222222222</v>
      </c>
      <c r="E17" s="386"/>
      <c r="F17" s="524" t="s">
        <v>137</v>
      </c>
      <c r="G17" s="522"/>
      <c r="H17" s="522"/>
      <c r="I17" s="522"/>
      <c r="J17" s="58">
        <v>2</v>
      </c>
      <c r="K17" s="59" t="s">
        <v>18</v>
      </c>
      <c r="L17" s="60">
        <v>7</v>
      </c>
      <c r="M17" s="525" t="s">
        <v>241</v>
      </c>
      <c r="N17" s="532"/>
      <c r="O17" s="532"/>
      <c r="P17" s="533"/>
      <c r="Q17" s="534" t="str">
        <f>F18</f>
        <v>仙台ＦＣ</v>
      </c>
      <c r="R17" s="535"/>
      <c r="S17" s="535"/>
      <c r="T17" s="536"/>
      <c r="U17" s="542" t="str">
        <f>M18</f>
        <v>ＡＯＢＡ　ＦＣ</v>
      </c>
      <c r="V17" s="535"/>
      <c r="W17" s="535"/>
      <c r="X17" s="543"/>
      <c r="Y17" s="537" t="s">
        <v>115</v>
      </c>
      <c r="Z17" s="537"/>
      <c r="AA17" s="537"/>
      <c r="AB17" s="537"/>
      <c r="AC17" s="537"/>
      <c r="AD17" s="537"/>
      <c r="AE17" s="537"/>
      <c r="AF17" s="24" t="s">
        <v>45</v>
      </c>
      <c r="AG17" s="162" t="str">
        <f t="shared" si="0"/>
        <v>仙台ＦＣ</v>
      </c>
    </row>
    <row r="18" spans="1:33" ht="30" customHeight="1" thickBot="1">
      <c r="A18" s="94">
        <v>12</v>
      </c>
      <c r="B18" s="95" t="s">
        <v>69</v>
      </c>
      <c r="C18" s="132" t="s">
        <v>111</v>
      </c>
      <c r="D18" s="568">
        <v>0.6041666666666666</v>
      </c>
      <c r="E18" s="569"/>
      <c r="F18" s="570" t="s">
        <v>234</v>
      </c>
      <c r="G18" s="571"/>
      <c r="H18" s="571"/>
      <c r="I18" s="571"/>
      <c r="J18" s="96">
        <v>1</v>
      </c>
      <c r="K18" s="97" t="s">
        <v>44</v>
      </c>
      <c r="L18" s="98">
        <v>3</v>
      </c>
      <c r="M18" s="526" t="s">
        <v>236</v>
      </c>
      <c r="N18" s="527"/>
      <c r="O18" s="527"/>
      <c r="P18" s="528"/>
      <c r="Q18" s="547" t="str">
        <f>F17</f>
        <v>ＦＣオークス</v>
      </c>
      <c r="R18" s="548"/>
      <c r="S18" s="548"/>
      <c r="T18" s="551"/>
      <c r="U18" s="550" t="str">
        <f>M17</f>
        <v>コバルトーレ女川</v>
      </c>
      <c r="V18" s="548"/>
      <c r="W18" s="548"/>
      <c r="X18" s="549"/>
      <c r="Y18" s="593" t="s">
        <v>115</v>
      </c>
      <c r="Z18" s="593"/>
      <c r="AA18" s="593"/>
      <c r="AB18" s="593"/>
      <c r="AC18" s="593"/>
      <c r="AD18" s="593"/>
      <c r="AE18" s="593"/>
      <c r="AF18" s="94" t="s">
        <v>45</v>
      </c>
      <c r="AG18" s="166" t="str">
        <f t="shared" si="0"/>
        <v>ＦＣオークス</v>
      </c>
    </row>
    <row r="19" spans="1:33" ht="30" customHeight="1">
      <c r="A19" s="158">
        <v>13</v>
      </c>
      <c r="B19" s="92" t="s">
        <v>55</v>
      </c>
      <c r="C19" s="107" t="s">
        <v>113</v>
      </c>
      <c r="D19" s="504">
        <v>0.3958333333333333</v>
      </c>
      <c r="E19" s="505"/>
      <c r="F19" s="374" t="s">
        <v>217</v>
      </c>
      <c r="G19" s="375"/>
      <c r="H19" s="375"/>
      <c r="I19" s="376"/>
      <c r="J19" s="137">
        <v>6</v>
      </c>
      <c r="K19" s="140" t="s">
        <v>44</v>
      </c>
      <c r="L19" s="138">
        <v>2</v>
      </c>
      <c r="M19" s="376" t="s">
        <v>224</v>
      </c>
      <c r="N19" s="589"/>
      <c r="O19" s="589"/>
      <c r="P19" s="590"/>
      <c r="Q19" s="256" t="str">
        <f>F20</f>
        <v>ラソス仙台</v>
      </c>
      <c r="R19" s="487"/>
      <c r="S19" s="487"/>
      <c r="T19" s="488"/>
      <c r="U19" s="490" t="str">
        <f>M20</f>
        <v>エスペランサ登米</v>
      </c>
      <c r="V19" s="487"/>
      <c r="W19" s="487"/>
      <c r="X19" s="257"/>
      <c r="Y19" s="256" t="s">
        <v>116</v>
      </c>
      <c r="Z19" s="487"/>
      <c r="AA19" s="487"/>
      <c r="AB19" s="487"/>
      <c r="AC19" s="487"/>
      <c r="AD19" s="487"/>
      <c r="AE19" s="257"/>
      <c r="AF19" s="158" t="s">
        <v>47</v>
      </c>
      <c r="AG19" s="165" t="s">
        <v>225</v>
      </c>
    </row>
    <row r="20" spans="1:33" ht="30" customHeight="1">
      <c r="A20" s="7">
        <v>14</v>
      </c>
      <c r="B20" s="89" t="s">
        <v>56</v>
      </c>
      <c r="C20" s="80" t="s">
        <v>113</v>
      </c>
      <c r="D20" s="385">
        <v>0.46527777777777773</v>
      </c>
      <c r="E20" s="386"/>
      <c r="F20" s="506" t="s">
        <v>219</v>
      </c>
      <c r="G20" s="507"/>
      <c r="H20" s="507"/>
      <c r="I20" s="508"/>
      <c r="J20" s="66">
        <v>10</v>
      </c>
      <c r="K20" s="67" t="s">
        <v>44</v>
      </c>
      <c r="L20" s="68">
        <v>0</v>
      </c>
      <c r="M20" s="508" t="s">
        <v>222</v>
      </c>
      <c r="N20" s="591"/>
      <c r="O20" s="591"/>
      <c r="P20" s="592"/>
      <c r="Q20" s="534" t="str">
        <f>F19</f>
        <v>リベルタ</v>
      </c>
      <c r="R20" s="535"/>
      <c r="S20" s="535"/>
      <c r="T20" s="536"/>
      <c r="U20" s="542" t="str">
        <f>M19</f>
        <v>東六</v>
      </c>
      <c r="V20" s="535"/>
      <c r="W20" s="535"/>
      <c r="X20" s="543"/>
      <c r="Y20" s="254" t="s">
        <v>116</v>
      </c>
      <c r="Z20" s="485"/>
      <c r="AA20" s="485"/>
      <c r="AB20" s="485"/>
      <c r="AC20" s="485"/>
      <c r="AD20" s="485"/>
      <c r="AE20" s="255"/>
      <c r="AF20" s="7" t="s">
        <v>47</v>
      </c>
      <c r="AG20" s="163" t="s">
        <v>226</v>
      </c>
    </row>
    <row r="21" spans="1:33" ht="30" customHeight="1">
      <c r="A21" s="24">
        <v>15</v>
      </c>
      <c r="B21" s="88" t="s">
        <v>57</v>
      </c>
      <c r="C21" s="80" t="s">
        <v>113</v>
      </c>
      <c r="D21" s="385">
        <v>0.5347222222222222</v>
      </c>
      <c r="E21" s="386"/>
      <c r="F21" s="524" t="s">
        <v>221</v>
      </c>
      <c r="G21" s="522"/>
      <c r="H21" s="522"/>
      <c r="I21" s="525"/>
      <c r="J21" s="58">
        <v>4</v>
      </c>
      <c r="K21" s="59" t="s">
        <v>44</v>
      </c>
      <c r="L21" s="60">
        <v>0</v>
      </c>
      <c r="M21" s="525" t="s">
        <v>220</v>
      </c>
      <c r="N21" s="532"/>
      <c r="O21" s="532"/>
      <c r="P21" s="533"/>
      <c r="Q21" s="534" t="str">
        <f>F22</f>
        <v>エナブル</v>
      </c>
      <c r="R21" s="535"/>
      <c r="S21" s="535"/>
      <c r="T21" s="536"/>
      <c r="U21" s="542" t="str">
        <f>M22</f>
        <v>ＭＥＳＳＥ</v>
      </c>
      <c r="V21" s="535"/>
      <c r="W21" s="535"/>
      <c r="X21" s="543"/>
      <c r="Y21" s="534" t="s">
        <v>116</v>
      </c>
      <c r="Z21" s="535"/>
      <c r="AA21" s="535"/>
      <c r="AB21" s="535"/>
      <c r="AC21" s="535"/>
      <c r="AD21" s="535"/>
      <c r="AE21" s="543"/>
      <c r="AF21" s="24" t="s">
        <v>47</v>
      </c>
      <c r="AG21" s="162" t="s">
        <v>226</v>
      </c>
    </row>
    <row r="22" spans="1:33" ht="30" customHeight="1" thickBot="1">
      <c r="A22" s="76">
        <v>16</v>
      </c>
      <c r="B22" s="91" t="s">
        <v>58</v>
      </c>
      <c r="C22" s="80" t="s">
        <v>113</v>
      </c>
      <c r="D22" s="339">
        <v>0.6041666666666666</v>
      </c>
      <c r="E22" s="340"/>
      <c r="F22" s="575" t="s">
        <v>223</v>
      </c>
      <c r="G22" s="576"/>
      <c r="H22" s="576"/>
      <c r="I22" s="577"/>
      <c r="J22" s="77">
        <v>0</v>
      </c>
      <c r="K22" s="78" t="s">
        <v>44</v>
      </c>
      <c r="L22" s="79">
        <v>5</v>
      </c>
      <c r="M22" s="577" t="s">
        <v>218</v>
      </c>
      <c r="N22" s="584"/>
      <c r="O22" s="584"/>
      <c r="P22" s="585"/>
      <c r="Q22" s="254" t="str">
        <f>F21</f>
        <v>七ヶ浜ＳＣ</v>
      </c>
      <c r="R22" s="485"/>
      <c r="S22" s="485"/>
      <c r="T22" s="486"/>
      <c r="U22" s="489" t="str">
        <f>M21</f>
        <v>多賀城ＦＣ</v>
      </c>
      <c r="V22" s="485"/>
      <c r="W22" s="485"/>
      <c r="X22" s="255"/>
      <c r="Y22" s="557" t="s">
        <v>116</v>
      </c>
      <c r="Z22" s="558"/>
      <c r="AA22" s="558"/>
      <c r="AB22" s="558"/>
      <c r="AC22" s="558"/>
      <c r="AD22" s="558"/>
      <c r="AE22" s="559"/>
      <c r="AF22" s="76" t="s">
        <v>47</v>
      </c>
      <c r="AG22" s="167" t="s">
        <v>226</v>
      </c>
    </row>
    <row r="23" spans="1:33" ht="30" customHeight="1" thickTop="1">
      <c r="A23" s="83">
        <v>17</v>
      </c>
      <c r="B23" s="90" t="s">
        <v>72</v>
      </c>
      <c r="C23" s="84" t="s">
        <v>112</v>
      </c>
      <c r="D23" s="560">
        <v>0.3958333333333333</v>
      </c>
      <c r="E23" s="561"/>
      <c r="F23" s="513" t="s">
        <v>242</v>
      </c>
      <c r="G23" s="514"/>
      <c r="H23" s="514"/>
      <c r="I23" s="515"/>
      <c r="J23" s="85">
        <v>2</v>
      </c>
      <c r="K23" s="86" t="s">
        <v>18</v>
      </c>
      <c r="L23" s="87">
        <v>4</v>
      </c>
      <c r="M23" s="578" t="s">
        <v>222</v>
      </c>
      <c r="N23" s="514"/>
      <c r="O23" s="514"/>
      <c r="P23" s="579"/>
      <c r="Q23" s="518" t="str">
        <f>F24</f>
        <v>多賀城ＦＣ</v>
      </c>
      <c r="R23" s="519"/>
      <c r="S23" s="519"/>
      <c r="T23" s="520"/>
      <c r="U23" s="539" t="str">
        <f>M24</f>
        <v>エナブル</v>
      </c>
      <c r="V23" s="519"/>
      <c r="W23" s="519"/>
      <c r="X23" s="540"/>
      <c r="Y23" s="518" t="s">
        <v>116</v>
      </c>
      <c r="Z23" s="519"/>
      <c r="AA23" s="519"/>
      <c r="AB23" s="519"/>
      <c r="AC23" s="519"/>
      <c r="AD23" s="519"/>
      <c r="AE23" s="540"/>
      <c r="AF23" s="83" t="s">
        <v>47</v>
      </c>
      <c r="AG23" s="164" t="s">
        <v>226</v>
      </c>
    </row>
    <row r="24" spans="1:33" ht="30" customHeight="1">
      <c r="A24" s="24">
        <v>18</v>
      </c>
      <c r="B24" s="88" t="s">
        <v>73</v>
      </c>
      <c r="C24" s="80" t="s">
        <v>112</v>
      </c>
      <c r="D24" s="385">
        <v>0.46527777777777773</v>
      </c>
      <c r="E24" s="386"/>
      <c r="F24" s="524" t="s">
        <v>220</v>
      </c>
      <c r="G24" s="522"/>
      <c r="H24" s="522"/>
      <c r="I24" s="525"/>
      <c r="J24" s="58">
        <v>4</v>
      </c>
      <c r="K24" s="59" t="s">
        <v>18</v>
      </c>
      <c r="L24" s="60">
        <v>2</v>
      </c>
      <c r="M24" s="521" t="s">
        <v>223</v>
      </c>
      <c r="N24" s="522"/>
      <c r="O24" s="522"/>
      <c r="P24" s="523"/>
      <c r="Q24" s="534" t="str">
        <f>F23</f>
        <v>東六ラブ</v>
      </c>
      <c r="R24" s="535"/>
      <c r="S24" s="535"/>
      <c r="T24" s="536"/>
      <c r="U24" s="542" t="str">
        <f>M23</f>
        <v>エスペランサ登米</v>
      </c>
      <c r="V24" s="535"/>
      <c r="W24" s="535"/>
      <c r="X24" s="543"/>
      <c r="Y24" s="534" t="s">
        <v>116</v>
      </c>
      <c r="Z24" s="535"/>
      <c r="AA24" s="535"/>
      <c r="AB24" s="535"/>
      <c r="AC24" s="535"/>
      <c r="AD24" s="535"/>
      <c r="AE24" s="543"/>
      <c r="AF24" s="24" t="s">
        <v>47</v>
      </c>
      <c r="AG24" s="162" t="s">
        <v>226</v>
      </c>
    </row>
    <row r="25" spans="1:33" ht="30" customHeight="1">
      <c r="A25" s="24">
        <v>19</v>
      </c>
      <c r="B25" s="88" t="s">
        <v>74</v>
      </c>
      <c r="C25" s="80" t="s">
        <v>112</v>
      </c>
      <c r="D25" s="385">
        <v>0.5347222222222222</v>
      </c>
      <c r="E25" s="386"/>
      <c r="F25" s="524" t="s">
        <v>217</v>
      </c>
      <c r="G25" s="522"/>
      <c r="H25" s="522"/>
      <c r="I25" s="525"/>
      <c r="J25" s="58">
        <v>0</v>
      </c>
      <c r="K25" s="59" t="s">
        <v>18</v>
      </c>
      <c r="L25" s="60">
        <v>9</v>
      </c>
      <c r="M25" s="521" t="s">
        <v>219</v>
      </c>
      <c r="N25" s="522"/>
      <c r="O25" s="522"/>
      <c r="P25" s="523"/>
      <c r="Q25" s="534" t="str">
        <f>F26</f>
        <v>七ヶ浜ＳＣ</v>
      </c>
      <c r="R25" s="535"/>
      <c r="S25" s="535"/>
      <c r="T25" s="536"/>
      <c r="U25" s="542" t="str">
        <f>M26</f>
        <v>ＭＥＳＳＥ</v>
      </c>
      <c r="V25" s="535"/>
      <c r="W25" s="535"/>
      <c r="X25" s="543"/>
      <c r="Y25" s="534" t="s">
        <v>116</v>
      </c>
      <c r="Z25" s="535"/>
      <c r="AA25" s="535"/>
      <c r="AB25" s="535"/>
      <c r="AC25" s="535"/>
      <c r="AD25" s="535"/>
      <c r="AE25" s="543"/>
      <c r="AF25" s="24" t="s">
        <v>47</v>
      </c>
      <c r="AG25" s="162" t="s">
        <v>226</v>
      </c>
    </row>
    <row r="26" spans="1:33" ht="30" customHeight="1" thickBot="1">
      <c r="A26" s="76">
        <v>20</v>
      </c>
      <c r="B26" s="91" t="s">
        <v>75</v>
      </c>
      <c r="C26" s="109" t="s">
        <v>112</v>
      </c>
      <c r="D26" s="339">
        <v>0.6041666666666666</v>
      </c>
      <c r="E26" s="340"/>
      <c r="F26" s="575" t="s">
        <v>221</v>
      </c>
      <c r="G26" s="576"/>
      <c r="H26" s="576"/>
      <c r="I26" s="577"/>
      <c r="J26" s="77">
        <v>5</v>
      </c>
      <c r="K26" s="78" t="s">
        <v>18</v>
      </c>
      <c r="L26" s="79">
        <v>1</v>
      </c>
      <c r="M26" s="581" t="s">
        <v>218</v>
      </c>
      <c r="N26" s="576"/>
      <c r="O26" s="576"/>
      <c r="P26" s="582"/>
      <c r="Q26" s="557" t="str">
        <f>F25</f>
        <v>リベルタ</v>
      </c>
      <c r="R26" s="558"/>
      <c r="S26" s="558"/>
      <c r="T26" s="580"/>
      <c r="U26" s="583" t="str">
        <f>M25</f>
        <v>ラソス仙台</v>
      </c>
      <c r="V26" s="558"/>
      <c r="W26" s="558"/>
      <c r="X26" s="559"/>
      <c r="Y26" s="557" t="s">
        <v>116</v>
      </c>
      <c r="Z26" s="558"/>
      <c r="AA26" s="558"/>
      <c r="AB26" s="558"/>
      <c r="AC26" s="558"/>
      <c r="AD26" s="558"/>
      <c r="AE26" s="559"/>
      <c r="AF26" s="76" t="s">
        <v>47</v>
      </c>
      <c r="AG26" s="167" t="s">
        <v>227</v>
      </c>
    </row>
    <row r="27" spans="1:33" ht="30" customHeight="1" thickTop="1">
      <c r="A27" s="83">
        <v>21</v>
      </c>
      <c r="B27" s="90" t="s">
        <v>59</v>
      </c>
      <c r="C27" s="107" t="s">
        <v>111</v>
      </c>
      <c r="D27" s="560">
        <v>0.3958333333333333</v>
      </c>
      <c r="E27" s="561"/>
      <c r="F27" s="513" t="s">
        <v>242</v>
      </c>
      <c r="G27" s="514"/>
      <c r="H27" s="514"/>
      <c r="I27" s="515"/>
      <c r="J27" s="85">
        <v>0</v>
      </c>
      <c r="K27" s="86" t="s">
        <v>257</v>
      </c>
      <c r="L27" s="87">
        <v>1</v>
      </c>
      <c r="M27" s="578" t="s">
        <v>223</v>
      </c>
      <c r="N27" s="514"/>
      <c r="O27" s="514"/>
      <c r="P27" s="579"/>
      <c r="Q27" s="256" t="str">
        <f>F28</f>
        <v>エスペランサ登米</v>
      </c>
      <c r="R27" s="487"/>
      <c r="S27" s="487"/>
      <c r="T27" s="488"/>
      <c r="U27" s="490" t="str">
        <f>M28</f>
        <v>多賀城ＦＣ</v>
      </c>
      <c r="V27" s="487"/>
      <c r="W27" s="487"/>
      <c r="X27" s="257"/>
      <c r="Y27" s="586" t="s">
        <v>116</v>
      </c>
      <c r="Z27" s="587"/>
      <c r="AA27" s="587"/>
      <c r="AB27" s="587"/>
      <c r="AC27" s="587"/>
      <c r="AD27" s="587"/>
      <c r="AE27" s="588"/>
      <c r="AF27" s="83" t="s">
        <v>47</v>
      </c>
      <c r="AG27" s="164" t="s">
        <v>228</v>
      </c>
    </row>
    <row r="28" spans="1:33" ht="30" customHeight="1">
      <c r="A28" s="24">
        <v>22</v>
      </c>
      <c r="B28" s="88" t="s">
        <v>60</v>
      </c>
      <c r="C28" s="80" t="s">
        <v>111</v>
      </c>
      <c r="D28" s="385">
        <v>0.46527777777777773</v>
      </c>
      <c r="E28" s="386"/>
      <c r="F28" s="524" t="s">
        <v>222</v>
      </c>
      <c r="G28" s="522"/>
      <c r="H28" s="522"/>
      <c r="I28" s="525"/>
      <c r="J28" s="58">
        <v>2</v>
      </c>
      <c r="K28" s="59" t="s">
        <v>18</v>
      </c>
      <c r="L28" s="60">
        <v>0</v>
      </c>
      <c r="M28" s="521" t="s">
        <v>220</v>
      </c>
      <c r="N28" s="522"/>
      <c r="O28" s="522"/>
      <c r="P28" s="523"/>
      <c r="Q28" s="534" t="str">
        <f>F27</f>
        <v>東六ラブ</v>
      </c>
      <c r="R28" s="535"/>
      <c r="S28" s="535"/>
      <c r="T28" s="536"/>
      <c r="U28" s="542" t="str">
        <f>M27</f>
        <v>エナブル</v>
      </c>
      <c r="V28" s="535"/>
      <c r="W28" s="535"/>
      <c r="X28" s="543"/>
      <c r="Y28" s="554" t="s">
        <v>116</v>
      </c>
      <c r="Z28" s="555"/>
      <c r="AA28" s="555"/>
      <c r="AB28" s="555"/>
      <c r="AC28" s="555"/>
      <c r="AD28" s="555"/>
      <c r="AE28" s="556"/>
      <c r="AF28" s="24" t="s">
        <v>47</v>
      </c>
      <c r="AG28" s="162" t="s">
        <v>226</v>
      </c>
    </row>
    <row r="29" spans="1:33" ht="30" customHeight="1">
      <c r="A29" s="24">
        <v>23</v>
      </c>
      <c r="B29" s="88" t="s">
        <v>61</v>
      </c>
      <c r="C29" s="80" t="s">
        <v>111</v>
      </c>
      <c r="D29" s="385">
        <v>0.5347222222222222</v>
      </c>
      <c r="E29" s="386"/>
      <c r="F29" s="524" t="s">
        <v>217</v>
      </c>
      <c r="G29" s="522"/>
      <c r="H29" s="522"/>
      <c r="I29" s="522"/>
      <c r="J29" s="58">
        <v>3</v>
      </c>
      <c r="K29" s="59" t="s">
        <v>18</v>
      </c>
      <c r="L29" s="60">
        <v>1</v>
      </c>
      <c r="M29" s="525" t="s">
        <v>218</v>
      </c>
      <c r="N29" s="532"/>
      <c r="O29" s="532"/>
      <c r="P29" s="533"/>
      <c r="Q29" s="534" t="str">
        <f>F30</f>
        <v>ラソス仙台</v>
      </c>
      <c r="R29" s="535"/>
      <c r="S29" s="535"/>
      <c r="T29" s="536"/>
      <c r="U29" s="542" t="str">
        <f>M30</f>
        <v>七ヶ浜ＳＣ</v>
      </c>
      <c r="V29" s="535"/>
      <c r="W29" s="535"/>
      <c r="X29" s="543"/>
      <c r="Y29" s="554" t="s">
        <v>116</v>
      </c>
      <c r="Z29" s="555"/>
      <c r="AA29" s="555"/>
      <c r="AB29" s="555"/>
      <c r="AC29" s="555"/>
      <c r="AD29" s="555"/>
      <c r="AE29" s="556"/>
      <c r="AF29" s="24" t="s">
        <v>47</v>
      </c>
      <c r="AG29" s="162" t="s">
        <v>229</v>
      </c>
    </row>
    <row r="30" spans="1:33" ht="30" customHeight="1" thickBot="1">
      <c r="A30" s="94">
        <v>24</v>
      </c>
      <c r="B30" s="95" t="s">
        <v>62</v>
      </c>
      <c r="C30" s="132" t="s">
        <v>111</v>
      </c>
      <c r="D30" s="568">
        <v>0.6041666666666666</v>
      </c>
      <c r="E30" s="569"/>
      <c r="F30" s="570" t="s">
        <v>219</v>
      </c>
      <c r="G30" s="571"/>
      <c r="H30" s="571"/>
      <c r="I30" s="571"/>
      <c r="J30" s="96">
        <v>10</v>
      </c>
      <c r="K30" s="97" t="s">
        <v>18</v>
      </c>
      <c r="L30" s="98">
        <v>0</v>
      </c>
      <c r="M30" s="526" t="s">
        <v>221</v>
      </c>
      <c r="N30" s="527"/>
      <c r="O30" s="527"/>
      <c r="P30" s="528"/>
      <c r="Q30" s="547" t="str">
        <f>F29</f>
        <v>リベルタ</v>
      </c>
      <c r="R30" s="548"/>
      <c r="S30" s="548"/>
      <c r="T30" s="551"/>
      <c r="U30" s="550" t="str">
        <f>M29</f>
        <v>ＭＥＳＳＥ</v>
      </c>
      <c r="V30" s="548"/>
      <c r="W30" s="548"/>
      <c r="X30" s="549"/>
      <c r="Y30" s="547" t="s">
        <v>116</v>
      </c>
      <c r="Z30" s="548"/>
      <c r="AA30" s="548"/>
      <c r="AB30" s="548"/>
      <c r="AC30" s="548"/>
      <c r="AD30" s="548"/>
      <c r="AE30" s="549"/>
      <c r="AF30" s="94" t="s">
        <v>47</v>
      </c>
      <c r="AG30" s="166" t="s">
        <v>230</v>
      </c>
    </row>
    <row r="31" spans="1:33" ht="30" customHeight="1">
      <c r="A31" s="19"/>
      <c r="B31" s="194"/>
      <c r="C31" s="129"/>
      <c r="D31" s="195"/>
      <c r="E31" s="195"/>
      <c r="F31" s="111"/>
      <c r="G31" s="111"/>
      <c r="H31" s="111"/>
      <c r="I31" s="111"/>
      <c r="J31" s="111"/>
      <c r="K31" s="61"/>
      <c r="L31" s="111"/>
      <c r="M31" s="111"/>
      <c r="N31" s="196"/>
      <c r="O31" s="196"/>
      <c r="P31" s="196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9"/>
      <c r="AG31" s="197"/>
    </row>
    <row r="32" spans="1:33" ht="24" customHeight="1">
      <c r="A32" s="198" t="s">
        <v>263</v>
      </c>
      <c r="B32" s="128"/>
      <c r="C32" s="129"/>
      <c r="D32" s="8"/>
      <c r="E32" s="8"/>
      <c r="F32" s="130" t="s">
        <v>270</v>
      </c>
      <c r="G32" s="130"/>
      <c r="H32" s="130"/>
      <c r="I32" s="130"/>
      <c r="J32" s="111"/>
      <c r="K32" s="61"/>
      <c r="L32" s="111"/>
      <c r="M32" s="130"/>
      <c r="N32" s="131"/>
      <c r="O32" s="131"/>
      <c r="P32" s="131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22"/>
      <c r="AG32" s="199"/>
    </row>
    <row r="33" spans="1:33" s="191" customFormat="1" ht="24" customHeight="1">
      <c r="A33" s="184" t="s">
        <v>264</v>
      </c>
      <c r="B33" s="599" t="s">
        <v>297</v>
      </c>
      <c r="C33" s="185"/>
      <c r="D33" s="186"/>
      <c r="E33" s="186"/>
      <c r="F33" s="187" t="s">
        <v>264</v>
      </c>
      <c r="G33" s="187" t="s">
        <v>280</v>
      </c>
      <c r="H33" s="187"/>
      <c r="I33" s="187"/>
      <c r="J33" s="188"/>
      <c r="K33" s="189"/>
      <c r="L33" s="188"/>
      <c r="M33" s="131" t="s">
        <v>269</v>
      </c>
      <c r="N33" s="131" t="s">
        <v>285</v>
      </c>
      <c r="O33" s="131"/>
      <c r="P33" s="131"/>
      <c r="Q33" s="190"/>
      <c r="R33" s="190"/>
      <c r="S33" s="190" t="s">
        <v>275</v>
      </c>
      <c r="T33" s="190"/>
      <c r="U33" s="190" t="s">
        <v>289</v>
      </c>
      <c r="V33" s="190"/>
      <c r="W33" s="190"/>
      <c r="X33" s="190"/>
      <c r="Y33" s="190"/>
      <c r="Z33" s="190"/>
      <c r="AA33" s="190" t="s">
        <v>294</v>
      </c>
      <c r="AB33" s="190"/>
      <c r="AC33" s="193" t="s">
        <v>296</v>
      </c>
      <c r="AD33" s="190"/>
      <c r="AF33" s="193"/>
      <c r="AG33" s="168"/>
    </row>
    <row r="34" spans="1:33" s="191" customFormat="1" ht="24" customHeight="1">
      <c r="A34" s="184" t="s">
        <v>265</v>
      </c>
      <c r="B34" s="599" t="s">
        <v>298</v>
      </c>
      <c r="C34" s="185"/>
      <c r="D34" s="186"/>
      <c r="E34" s="186"/>
      <c r="F34" s="187" t="s">
        <v>265</v>
      </c>
      <c r="G34" s="187" t="s">
        <v>281</v>
      </c>
      <c r="H34" s="187"/>
      <c r="I34" s="187"/>
      <c r="J34" s="188"/>
      <c r="K34" s="189"/>
      <c r="L34" s="188"/>
      <c r="M34" s="131" t="s">
        <v>271</v>
      </c>
      <c r="N34" s="131" t="s">
        <v>286</v>
      </c>
      <c r="O34" s="131"/>
      <c r="P34" s="131"/>
      <c r="Q34" s="190"/>
      <c r="R34" s="190"/>
      <c r="S34" s="190" t="s">
        <v>276</v>
      </c>
      <c r="T34" s="190"/>
      <c r="U34" s="190" t="s">
        <v>290</v>
      </c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84"/>
      <c r="AG34" s="168"/>
    </row>
    <row r="35" spans="1:33" s="191" customFormat="1" ht="24" customHeight="1">
      <c r="A35" s="184" t="s">
        <v>266</v>
      </c>
      <c r="B35" s="599" t="s">
        <v>299</v>
      </c>
      <c r="C35" s="185"/>
      <c r="D35" s="186"/>
      <c r="E35" s="186"/>
      <c r="F35" s="187" t="s">
        <v>266</v>
      </c>
      <c r="G35" s="187" t="s">
        <v>282</v>
      </c>
      <c r="H35" s="187"/>
      <c r="I35" s="187"/>
      <c r="J35" s="188"/>
      <c r="K35" s="189"/>
      <c r="L35" s="188"/>
      <c r="M35" s="131" t="s">
        <v>272</v>
      </c>
      <c r="N35" s="131" t="s">
        <v>287</v>
      </c>
      <c r="O35" s="131"/>
      <c r="P35" s="131"/>
      <c r="Q35" s="190"/>
      <c r="R35" s="190"/>
      <c r="S35" s="190" t="s">
        <v>277</v>
      </c>
      <c r="T35" s="190"/>
      <c r="U35" s="190" t="s">
        <v>291</v>
      </c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84"/>
      <c r="AG35" s="168"/>
    </row>
    <row r="36" spans="1:33" s="191" customFormat="1" ht="24" customHeight="1">
      <c r="A36" s="184" t="s">
        <v>267</v>
      </c>
      <c r="B36" s="599" t="s">
        <v>300</v>
      </c>
      <c r="C36" s="185"/>
      <c r="D36" s="186"/>
      <c r="E36" s="186"/>
      <c r="F36" s="187" t="s">
        <v>267</v>
      </c>
      <c r="G36" s="187" t="s">
        <v>283</v>
      </c>
      <c r="H36" s="187"/>
      <c r="I36" s="187"/>
      <c r="J36" s="188"/>
      <c r="K36" s="189"/>
      <c r="L36" s="188"/>
      <c r="M36" s="131" t="s">
        <v>273</v>
      </c>
      <c r="N36" s="131" t="s">
        <v>288</v>
      </c>
      <c r="O36" s="131"/>
      <c r="P36" s="131"/>
      <c r="Q36" s="190"/>
      <c r="R36" s="190"/>
      <c r="S36" s="190" t="s">
        <v>278</v>
      </c>
      <c r="T36" s="190"/>
      <c r="U36" s="192" t="s">
        <v>292</v>
      </c>
      <c r="V36" s="190"/>
      <c r="W36" s="190"/>
      <c r="X36" s="190"/>
      <c r="Y36" s="192"/>
      <c r="Z36" s="192"/>
      <c r="AA36" s="192"/>
      <c r="AB36" s="192"/>
      <c r="AC36" s="192"/>
      <c r="AD36" s="192"/>
      <c r="AE36" s="192"/>
      <c r="AF36" s="184"/>
      <c r="AG36" s="168"/>
    </row>
    <row r="37" spans="1:33" s="191" customFormat="1" ht="24" customHeight="1">
      <c r="A37" s="184" t="s">
        <v>268</v>
      </c>
      <c r="B37" s="599" t="s">
        <v>301</v>
      </c>
      <c r="C37" s="185"/>
      <c r="D37" s="186"/>
      <c r="E37" s="186"/>
      <c r="F37" s="187" t="s">
        <v>268</v>
      </c>
      <c r="G37" s="187" t="s">
        <v>284</v>
      </c>
      <c r="H37" s="187"/>
      <c r="I37" s="187"/>
      <c r="J37" s="188"/>
      <c r="K37" s="189"/>
      <c r="L37" s="188"/>
      <c r="M37" s="131" t="s">
        <v>274</v>
      </c>
      <c r="N37" s="131" t="s">
        <v>225</v>
      </c>
      <c r="O37" s="131"/>
      <c r="P37" s="131"/>
      <c r="Q37" s="190"/>
      <c r="R37" s="190"/>
      <c r="S37" s="190" t="s">
        <v>279</v>
      </c>
      <c r="T37" s="190"/>
      <c r="U37" s="192" t="s">
        <v>293</v>
      </c>
      <c r="V37" s="190"/>
      <c r="W37" s="190"/>
      <c r="X37" s="190"/>
      <c r="Y37" s="192"/>
      <c r="Z37" s="192"/>
      <c r="AA37" s="192"/>
      <c r="AB37" s="192"/>
      <c r="AC37" s="192"/>
      <c r="AD37" s="192"/>
      <c r="AE37" s="192"/>
      <c r="AF37" s="184"/>
      <c r="AG37" s="168"/>
    </row>
    <row r="38" spans="1:32" ht="30" customHeight="1" hidden="1" thickBot="1">
      <c r="A38" s="22" t="s">
        <v>269</v>
      </c>
      <c r="B38" s="110" t="s">
        <v>77</v>
      </c>
      <c r="C38" s="127" t="s">
        <v>83</v>
      </c>
      <c r="D38" s="562"/>
      <c r="E38" s="563"/>
      <c r="F38" s="564"/>
      <c r="G38" s="565"/>
      <c r="H38" s="565"/>
      <c r="I38" s="565"/>
      <c r="J38" s="64"/>
      <c r="K38" s="61" t="s">
        <v>18</v>
      </c>
      <c r="L38" s="65"/>
      <c r="M38" s="572"/>
      <c r="N38" s="573"/>
      <c r="O38" s="573"/>
      <c r="P38" s="574"/>
      <c r="Q38" s="544"/>
      <c r="R38" s="545"/>
      <c r="S38" s="545"/>
      <c r="T38" s="546"/>
      <c r="U38" s="566"/>
      <c r="V38" s="545"/>
      <c r="W38" s="545"/>
      <c r="X38" s="567"/>
      <c r="Y38" s="538"/>
      <c r="Z38" s="538"/>
      <c r="AA38" s="538"/>
      <c r="AB38" s="538"/>
      <c r="AC38" s="538"/>
      <c r="AD38" s="538"/>
      <c r="AE38" s="538"/>
      <c r="AF38" s="63" t="s">
        <v>50</v>
      </c>
    </row>
    <row r="39" spans="1:32" ht="30" customHeight="1" hidden="1" thickTop="1">
      <c r="A39" s="103">
        <v>30</v>
      </c>
      <c r="B39" s="104" t="s">
        <v>63</v>
      </c>
      <c r="C39" s="108" t="s">
        <v>83</v>
      </c>
      <c r="D39" s="511"/>
      <c r="E39" s="512"/>
      <c r="F39" s="513"/>
      <c r="G39" s="514"/>
      <c r="H39" s="514"/>
      <c r="I39" s="514"/>
      <c r="J39" s="85"/>
      <c r="K39" s="86" t="s">
        <v>18</v>
      </c>
      <c r="L39" s="87"/>
      <c r="M39" s="515"/>
      <c r="N39" s="516"/>
      <c r="O39" s="516"/>
      <c r="P39" s="517"/>
      <c r="Q39" s="518"/>
      <c r="R39" s="519"/>
      <c r="S39" s="519"/>
      <c r="T39" s="520"/>
      <c r="U39" s="539"/>
      <c r="V39" s="519"/>
      <c r="W39" s="519"/>
      <c r="X39" s="540"/>
      <c r="Y39" s="541"/>
      <c r="Z39" s="541"/>
      <c r="AA39" s="541"/>
      <c r="AB39" s="541"/>
      <c r="AC39" s="541"/>
      <c r="AD39" s="541"/>
      <c r="AE39" s="541"/>
      <c r="AF39" s="103" t="s">
        <v>50</v>
      </c>
    </row>
    <row r="40" spans="1:32" ht="30" customHeight="1" hidden="1">
      <c r="A40" s="101">
        <v>30</v>
      </c>
      <c r="B40" s="102" t="s">
        <v>76</v>
      </c>
      <c r="C40" s="80" t="s">
        <v>83</v>
      </c>
      <c r="D40" s="529"/>
      <c r="E40" s="530"/>
      <c r="F40" s="524"/>
      <c r="G40" s="522"/>
      <c r="H40" s="522"/>
      <c r="I40" s="522"/>
      <c r="J40" s="58"/>
      <c r="K40" s="59" t="s">
        <v>18</v>
      </c>
      <c r="L40" s="60"/>
      <c r="M40" s="525"/>
      <c r="N40" s="532"/>
      <c r="O40" s="532"/>
      <c r="P40" s="533"/>
      <c r="Q40" s="534"/>
      <c r="R40" s="535"/>
      <c r="S40" s="535"/>
      <c r="T40" s="536"/>
      <c r="U40" s="542"/>
      <c r="V40" s="535"/>
      <c r="W40" s="535"/>
      <c r="X40" s="543"/>
      <c r="Y40" s="537"/>
      <c r="Z40" s="537"/>
      <c r="AA40" s="537"/>
      <c r="AB40" s="537"/>
      <c r="AC40" s="537"/>
      <c r="AD40" s="537"/>
      <c r="AE40" s="537"/>
      <c r="AF40" s="101" t="s">
        <v>50</v>
      </c>
    </row>
    <row r="41" spans="1:32" ht="30" customHeight="1" hidden="1">
      <c r="A41" s="101">
        <v>30</v>
      </c>
      <c r="B41" s="102" t="s">
        <v>78</v>
      </c>
      <c r="C41" s="80" t="s">
        <v>83</v>
      </c>
      <c r="D41" s="529"/>
      <c r="E41" s="530"/>
      <c r="F41" s="524"/>
      <c r="G41" s="522"/>
      <c r="H41" s="522"/>
      <c r="I41" s="522"/>
      <c r="J41" s="58"/>
      <c r="K41" s="59" t="s">
        <v>18</v>
      </c>
      <c r="L41" s="60"/>
      <c r="M41" s="531"/>
      <c r="N41" s="532"/>
      <c r="O41" s="532"/>
      <c r="P41" s="533"/>
      <c r="Q41" s="534"/>
      <c r="R41" s="535"/>
      <c r="S41" s="535"/>
      <c r="T41" s="536"/>
      <c r="U41" s="542"/>
      <c r="V41" s="535"/>
      <c r="W41" s="535"/>
      <c r="X41" s="543"/>
      <c r="Y41" s="537"/>
      <c r="Z41" s="537"/>
      <c r="AA41" s="537"/>
      <c r="AB41" s="537"/>
      <c r="AC41" s="537"/>
      <c r="AD41" s="537"/>
      <c r="AE41" s="537"/>
      <c r="AF41" s="101" t="s">
        <v>50</v>
      </c>
    </row>
  </sheetData>
  <sheetProtection/>
  <mergeCells count="184">
    <mergeCell ref="AF10:AF11"/>
    <mergeCell ref="AG10:AG11"/>
    <mergeCell ref="A10:A11"/>
    <mergeCell ref="B10:B11"/>
    <mergeCell ref="C10:C11"/>
    <mergeCell ref="D10:E11"/>
    <mergeCell ref="F10:I11"/>
    <mergeCell ref="D13:E13"/>
    <mergeCell ref="D14:E14"/>
    <mergeCell ref="F14:I14"/>
    <mergeCell ref="Q10:T11"/>
    <mergeCell ref="U10:X11"/>
    <mergeCell ref="Y10:AE11"/>
    <mergeCell ref="Q14:T14"/>
    <mergeCell ref="F13:I13"/>
    <mergeCell ref="Q12:T12"/>
    <mergeCell ref="M10:P11"/>
    <mergeCell ref="M17:P17"/>
    <mergeCell ref="M14:P14"/>
    <mergeCell ref="F12:I12"/>
    <mergeCell ref="F6:I6"/>
    <mergeCell ref="M6:P6"/>
    <mergeCell ref="D6:E6"/>
    <mergeCell ref="Q7:T7"/>
    <mergeCell ref="Q8:T8"/>
    <mergeCell ref="Q17:T17"/>
    <mergeCell ref="F8:I8"/>
    <mergeCell ref="M12:P12"/>
    <mergeCell ref="M13:P13"/>
    <mergeCell ref="Q13:T13"/>
    <mergeCell ref="U5:X5"/>
    <mergeCell ref="Y5:AE5"/>
    <mergeCell ref="D4:E4"/>
    <mergeCell ref="Y4:AE4"/>
    <mergeCell ref="F4:P4"/>
    <mergeCell ref="Q4:X4"/>
    <mergeCell ref="D5:E5"/>
    <mergeCell ref="F5:I5"/>
    <mergeCell ref="M5:P5"/>
    <mergeCell ref="Q5:T5"/>
    <mergeCell ref="Y8:AE8"/>
    <mergeCell ref="U12:X12"/>
    <mergeCell ref="Y12:AE12"/>
    <mergeCell ref="U9:X9"/>
    <mergeCell ref="Y9:AE9"/>
    <mergeCell ref="U6:X6"/>
    <mergeCell ref="Y6:AE6"/>
    <mergeCell ref="Q6:T6"/>
    <mergeCell ref="D9:E9"/>
    <mergeCell ref="F9:I9"/>
    <mergeCell ref="M9:P9"/>
    <mergeCell ref="Q9:T9"/>
    <mergeCell ref="M8:P8"/>
    <mergeCell ref="D8:E8"/>
    <mergeCell ref="D7:E7"/>
    <mergeCell ref="F7:I7"/>
    <mergeCell ref="M7:P7"/>
    <mergeCell ref="D17:E17"/>
    <mergeCell ref="F17:I17"/>
    <mergeCell ref="U7:X7"/>
    <mergeCell ref="Y7:AE7"/>
    <mergeCell ref="D12:E12"/>
    <mergeCell ref="U14:X14"/>
    <mergeCell ref="Y14:AE14"/>
    <mergeCell ref="U13:X13"/>
    <mergeCell ref="Y13:AE13"/>
    <mergeCell ref="U8:X8"/>
    <mergeCell ref="Q18:T18"/>
    <mergeCell ref="U19:X19"/>
    <mergeCell ref="Y19:AE19"/>
    <mergeCell ref="U17:X17"/>
    <mergeCell ref="Y17:AE17"/>
    <mergeCell ref="U18:X18"/>
    <mergeCell ref="Y18:AE18"/>
    <mergeCell ref="Q19:T19"/>
    <mergeCell ref="D18:E18"/>
    <mergeCell ref="F18:I18"/>
    <mergeCell ref="M18:P18"/>
    <mergeCell ref="F24:I24"/>
    <mergeCell ref="D24:E24"/>
    <mergeCell ref="Q21:T21"/>
    <mergeCell ref="Q20:T20"/>
    <mergeCell ref="M20:P20"/>
    <mergeCell ref="F20:I20"/>
    <mergeCell ref="D26:E26"/>
    <mergeCell ref="D21:E21"/>
    <mergeCell ref="F21:I21"/>
    <mergeCell ref="D20:E20"/>
    <mergeCell ref="M19:P19"/>
    <mergeCell ref="D19:E19"/>
    <mergeCell ref="F19:I19"/>
    <mergeCell ref="D23:E23"/>
    <mergeCell ref="M24:P24"/>
    <mergeCell ref="F23:I23"/>
    <mergeCell ref="Y24:AE24"/>
    <mergeCell ref="Y23:AE23"/>
    <mergeCell ref="U24:X24"/>
    <mergeCell ref="U23:X23"/>
    <mergeCell ref="U27:X27"/>
    <mergeCell ref="Y27:AE27"/>
    <mergeCell ref="U25:X25"/>
    <mergeCell ref="Y22:AE22"/>
    <mergeCell ref="U21:X21"/>
    <mergeCell ref="U20:X20"/>
    <mergeCell ref="Y20:AE20"/>
    <mergeCell ref="D22:E22"/>
    <mergeCell ref="F22:I22"/>
    <mergeCell ref="M22:P22"/>
    <mergeCell ref="Q22:T22"/>
    <mergeCell ref="M21:P21"/>
    <mergeCell ref="Q25:T25"/>
    <mergeCell ref="Q27:T27"/>
    <mergeCell ref="U26:X26"/>
    <mergeCell ref="U22:X22"/>
    <mergeCell ref="Q24:T24"/>
    <mergeCell ref="M23:P23"/>
    <mergeCell ref="F26:I26"/>
    <mergeCell ref="Q23:T23"/>
    <mergeCell ref="Y28:AE28"/>
    <mergeCell ref="U28:X28"/>
    <mergeCell ref="M27:P27"/>
    <mergeCell ref="F25:I25"/>
    <mergeCell ref="Q28:T28"/>
    <mergeCell ref="Q26:T26"/>
    <mergeCell ref="M26:P26"/>
    <mergeCell ref="M25:P25"/>
    <mergeCell ref="F27:I27"/>
    <mergeCell ref="M29:P29"/>
    <mergeCell ref="Y25:AE25"/>
    <mergeCell ref="Y26:AE26"/>
    <mergeCell ref="D27:E27"/>
    <mergeCell ref="D38:E38"/>
    <mergeCell ref="F38:I38"/>
    <mergeCell ref="U38:X38"/>
    <mergeCell ref="D30:E30"/>
    <mergeCell ref="F30:I30"/>
    <mergeCell ref="Y30:AE30"/>
    <mergeCell ref="U30:X30"/>
    <mergeCell ref="Q30:T30"/>
    <mergeCell ref="A1:AF1"/>
    <mergeCell ref="A2:AF2"/>
    <mergeCell ref="D25:E25"/>
    <mergeCell ref="Y21:AE21"/>
    <mergeCell ref="Y29:AE29"/>
    <mergeCell ref="U29:X29"/>
    <mergeCell ref="Q29:T29"/>
    <mergeCell ref="Y40:AE40"/>
    <mergeCell ref="Y38:AE38"/>
    <mergeCell ref="U39:X39"/>
    <mergeCell ref="Y39:AE39"/>
    <mergeCell ref="Q40:T40"/>
    <mergeCell ref="U41:X41"/>
    <mergeCell ref="Y41:AE41"/>
    <mergeCell ref="U40:X40"/>
    <mergeCell ref="Q38:T38"/>
    <mergeCell ref="M30:P30"/>
    <mergeCell ref="D41:E41"/>
    <mergeCell ref="F41:I41"/>
    <mergeCell ref="M41:P41"/>
    <mergeCell ref="Q41:T41"/>
    <mergeCell ref="D40:E40"/>
    <mergeCell ref="F40:I40"/>
    <mergeCell ref="M40:P40"/>
    <mergeCell ref="M38:P38"/>
    <mergeCell ref="M15:P16"/>
    <mergeCell ref="D39:E39"/>
    <mergeCell ref="F39:I39"/>
    <mergeCell ref="M39:P39"/>
    <mergeCell ref="Q39:T39"/>
    <mergeCell ref="M28:P28"/>
    <mergeCell ref="D28:E28"/>
    <mergeCell ref="F28:I28"/>
    <mergeCell ref="F29:I29"/>
    <mergeCell ref="D29:E29"/>
    <mergeCell ref="Q15:T16"/>
    <mergeCell ref="U15:X16"/>
    <mergeCell ref="Y15:AE16"/>
    <mergeCell ref="AF15:AF16"/>
    <mergeCell ref="AG15:AG16"/>
    <mergeCell ref="A15:A16"/>
    <mergeCell ref="B15:B16"/>
    <mergeCell ref="C15:C16"/>
    <mergeCell ref="D15:E16"/>
    <mergeCell ref="F15:I16"/>
  </mergeCells>
  <printOptions/>
  <pageMargins left="0.25" right="0.25" top="0.75" bottom="0.75" header="0.3" footer="0.3"/>
  <pageSetup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4">
      <selection activeCell="B16" sqref="B16"/>
    </sheetView>
  </sheetViews>
  <sheetFormatPr defaultColWidth="9.00390625" defaultRowHeight="18" customHeight="1"/>
  <cols>
    <col min="1" max="1" width="11.625" style="0" bestFit="1" customWidth="1"/>
    <col min="2" max="2" width="17.75390625" style="0" customWidth="1"/>
    <col min="3" max="3" width="5.875" style="0" bestFit="1" customWidth="1"/>
    <col min="4" max="4" width="17.75390625" style="0" customWidth="1"/>
    <col min="5" max="5" width="10.00390625" style="0" bestFit="1" customWidth="1"/>
    <col min="6" max="6" width="8.00390625" style="0" bestFit="1" customWidth="1"/>
    <col min="7" max="7" width="30.00390625" style="168" bestFit="1" customWidth="1"/>
  </cols>
  <sheetData>
    <row r="1" ht="18" customHeight="1">
      <c r="A1" t="s">
        <v>202</v>
      </c>
    </row>
    <row r="2" spans="1:7" s="152" customFormat="1" ht="18" customHeight="1">
      <c r="A2" s="154" t="s">
        <v>203</v>
      </c>
      <c r="B2" s="154" t="s">
        <v>204</v>
      </c>
      <c r="C2" s="154" t="s">
        <v>205</v>
      </c>
      <c r="D2" s="154" t="s">
        <v>206</v>
      </c>
      <c r="E2" s="154" t="s">
        <v>250</v>
      </c>
      <c r="F2" s="154" t="s">
        <v>207</v>
      </c>
      <c r="G2" s="169" t="s">
        <v>254</v>
      </c>
    </row>
    <row r="3" spans="1:7" s="153" customFormat="1" ht="18" customHeight="1">
      <c r="A3" s="155">
        <v>43428</v>
      </c>
      <c r="B3" s="156" t="s">
        <v>198</v>
      </c>
      <c r="C3" s="156" t="s">
        <v>199</v>
      </c>
      <c r="D3" s="156" t="s">
        <v>200</v>
      </c>
      <c r="E3" s="156" t="s">
        <v>251</v>
      </c>
      <c r="F3" s="156" t="s">
        <v>201</v>
      </c>
      <c r="G3" s="170"/>
    </row>
    <row r="4" spans="1:7" ht="18" customHeight="1">
      <c r="A4" s="156"/>
      <c r="B4" s="156" t="s">
        <v>122</v>
      </c>
      <c r="C4" s="156" t="s">
        <v>208</v>
      </c>
      <c r="D4" s="156" t="s">
        <v>209</v>
      </c>
      <c r="E4" s="156" t="s">
        <v>251</v>
      </c>
      <c r="F4" s="156" t="s">
        <v>210</v>
      </c>
      <c r="G4" s="170"/>
    </row>
    <row r="5" spans="1:7" ht="18" customHeight="1">
      <c r="A5" s="156"/>
      <c r="B5" s="156" t="s">
        <v>211</v>
      </c>
      <c r="C5" s="156" t="s">
        <v>212</v>
      </c>
      <c r="D5" s="156" t="s">
        <v>213</v>
      </c>
      <c r="E5" s="156" t="s">
        <v>251</v>
      </c>
      <c r="F5" s="156" t="s">
        <v>214</v>
      </c>
      <c r="G5" s="170"/>
    </row>
    <row r="6" spans="1:7" ht="18" customHeight="1">
      <c r="A6" s="155">
        <v>43429</v>
      </c>
      <c r="B6" s="156" t="s">
        <v>120</v>
      </c>
      <c r="C6" s="156" t="s">
        <v>215</v>
      </c>
      <c r="D6" s="156" t="s">
        <v>216</v>
      </c>
      <c r="E6" s="156" t="s">
        <v>251</v>
      </c>
      <c r="F6" s="156" t="s">
        <v>214</v>
      </c>
      <c r="G6" s="170"/>
    </row>
    <row r="7" spans="1:7" ht="18" customHeight="1">
      <c r="A7" s="155">
        <v>43435</v>
      </c>
      <c r="B7" s="156" t="s">
        <v>125</v>
      </c>
      <c r="C7" s="156" t="s">
        <v>243</v>
      </c>
      <c r="D7" s="156" t="s">
        <v>244</v>
      </c>
      <c r="E7" s="156" t="s">
        <v>251</v>
      </c>
      <c r="F7" s="156" t="s">
        <v>214</v>
      </c>
      <c r="G7" s="170"/>
    </row>
    <row r="8" spans="1:7" ht="18" customHeight="1">
      <c r="A8" s="155">
        <v>43436</v>
      </c>
      <c r="B8" s="156" t="s">
        <v>119</v>
      </c>
      <c r="C8" s="156" t="s">
        <v>245</v>
      </c>
      <c r="D8" s="156" t="s">
        <v>256</v>
      </c>
      <c r="E8" s="156" t="s">
        <v>251</v>
      </c>
      <c r="F8" s="156" t="s">
        <v>214</v>
      </c>
      <c r="G8" s="170"/>
    </row>
    <row r="9" spans="1:7" ht="18" customHeight="1">
      <c r="A9" s="155">
        <v>43436</v>
      </c>
      <c r="B9" s="156" t="s">
        <v>198</v>
      </c>
      <c r="C9" s="156" t="s">
        <v>246</v>
      </c>
      <c r="D9" s="156" t="s">
        <v>247</v>
      </c>
      <c r="E9" s="156" t="s">
        <v>251</v>
      </c>
      <c r="F9" s="156" t="s">
        <v>248</v>
      </c>
      <c r="G9" s="170"/>
    </row>
    <row r="10" spans="1:7" ht="18" customHeight="1">
      <c r="A10" s="155">
        <v>43436</v>
      </c>
      <c r="B10" s="156" t="s">
        <v>198</v>
      </c>
      <c r="C10" s="156" t="s">
        <v>246</v>
      </c>
      <c r="D10" s="156" t="s">
        <v>247</v>
      </c>
      <c r="E10" s="156" t="s">
        <v>252</v>
      </c>
      <c r="F10" s="156" t="s">
        <v>249</v>
      </c>
      <c r="G10" s="170"/>
    </row>
    <row r="11" spans="1:7" ht="18" customHeight="1">
      <c r="A11" s="172">
        <v>43436</v>
      </c>
      <c r="B11" s="173" t="s">
        <v>198</v>
      </c>
      <c r="C11" s="173" t="s">
        <v>246</v>
      </c>
      <c r="D11" s="173" t="s">
        <v>247</v>
      </c>
      <c r="E11" s="173" t="s">
        <v>253</v>
      </c>
      <c r="F11" s="173" t="s">
        <v>252</v>
      </c>
      <c r="G11" s="174" t="s">
        <v>255</v>
      </c>
    </row>
    <row r="12" spans="1:7" ht="18" customHeight="1">
      <c r="A12" s="155">
        <v>43443</v>
      </c>
      <c r="B12" s="156" t="s">
        <v>141</v>
      </c>
      <c r="C12" s="156" t="s">
        <v>258</v>
      </c>
      <c r="D12" s="156" t="s">
        <v>259</v>
      </c>
      <c r="E12" s="156" t="s">
        <v>251</v>
      </c>
      <c r="F12" s="156" t="s">
        <v>210</v>
      </c>
      <c r="G12" s="170"/>
    </row>
    <row r="13" spans="1:7" ht="18" customHeight="1">
      <c r="A13" s="155">
        <v>43443</v>
      </c>
      <c r="B13" s="156" t="s">
        <v>138</v>
      </c>
      <c r="C13" s="156" t="s">
        <v>260</v>
      </c>
      <c r="D13" s="156" t="s">
        <v>261</v>
      </c>
      <c r="E13" s="156" t="s">
        <v>251</v>
      </c>
      <c r="F13" s="156" t="s">
        <v>210</v>
      </c>
      <c r="G13" s="170"/>
    </row>
    <row r="14" spans="1:7" ht="18" customHeight="1">
      <c r="A14" s="156"/>
      <c r="B14" s="156"/>
      <c r="C14" s="156"/>
      <c r="D14" s="156"/>
      <c r="E14" s="156"/>
      <c r="F14" s="156"/>
      <c r="G14" s="170"/>
    </row>
    <row r="15" spans="1:7" ht="18" customHeight="1">
      <c r="A15" s="156"/>
      <c r="B15" s="156"/>
      <c r="C15" s="156"/>
      <c r="D15" s="156"/>
      <c r="E15" s="156"/>
      <c r="F15" s="156"/>
      <c r="G15" s="170"/>
    </row>
    <row r="16" spans="1:7" ht="18" customHeight="1">
      <c r="A16" s="156"/>
      <c r="B16" s="156"/>
      <c r="C16" s="156"/>
      <c r="D16" s="156"/>
      <c r="E16" s="156"/>
      <c r="F16" s="156"/>
      <c r="G16" s="170"/>
    </row>
    <row r="17" spans="1:7" ht="18" customHeight="1">
      <c r="A17" s="156"/>
      <c r="B17" s="156"/>
      <c r="C17" s="156"/>
      <c r="D17" s="156"/>
      <c r="E17" s="156"/>
      <c r="F17" s="156"/>
      <c r="G17" s="170"/>
    </row>
    <row r="18" spans="1:7" ht="18" customHeight="1">
      <c r="A18" s="156"/>
      <c r="B18" s="156"/>
      <c r="C18" s="156"/>
      <c r="D18" s="156"/>
      <c r="E18" s="156"/>
      <c r="F18" s="156"/>
      <c r="G18" s="170"/>
    </row>
    <row r="19" spans="1:7" ht="18" customHeight="1">
      <c r="A19" s="156"/>
      <c r="B19" s="156"/>
      <c r="C19" s="156"/>
      <c r="D19" s="156"/>
      <c r="E19" s="156"/>
      <c r="F19" s="156"/>
      <c r="G19" s="170"/>
    </row>
    <row r="20" spans="1:7" ht="18" customHeight="1">
      <c r="A20" s="156"/>
      <c r="B20" s="156"/>
      <c r="C20" s="156"/>
      <c r="D20" s="156"/>
      <c r="E20" s="156"/>
      <c r="F20" s="156"/>
      <c r="G20" s="170"/>
    </row>
    <row r="21" spans="1:7" ht="18" customHeight="1">
      <c r="A21" s="156"/>
      <c r="B21" s="156"/>
      <c r="C21" s="156"/>
      <c r="D21" s="156"/>
      <c r="E21" s="156"/>
      <c r="F21" s="156"/>
      <c r="G21" s="170"/>
    </row>
    <row r="22" spans="1:7" ht="18" customHeight="1">
      <c r="A22" s="156"/>
      <c r="B22" s="156"/>
      <c r="C22" s="156"/>
      <c r="D22" s="156"/>
      <c r="E22" s="156"/>
      <c r="F22" s="156"/>
      <c r="G22" s="170"/>
    </row>
    <row r="23" spans="1:7" ht="18" customHeight="1">
      <c r="A23" s="157"/>
      <c r="B23" s="157"/>
      <c r="C23" s="157"/>
      <c r="D23" s="157"/>
      <c r="E23" s="157"/>
      <c r="F23" s="157"/>
      <c r="G23" s="171"/>
    </row>
    <row r="24" spans="1:7" ht="18" customHeight="1">
      <c r="A24" s="157"/>
      <c r="B24" s="157"/>
      <c r="C24" s="157"/>
      <c r="D24" s="157"/>
      <c r="E24" s="157"/>
      <c r="F24" s="157"/>
      <c r="G24" s="171"/>
    </row>
    <row r="25" spans="1:7" ht="18" customHeight="1">
      <c r="A25" s="157"/>
      <c r="B25" s="157"/>
      <c r="C25" s="157"/>
      <c r="D25" s="157"/>
      <c r="E25" s="157"/>
      <c r="F25" s="157"/>
      <c r="G25" s="171"/>
    </row>
    <row r="26" spans="1:7" ht="18" customHeight="1">
      <c r="A26" s="157"/>
      <c r="B26" s="157"/>
      <c r="C26" s="157"/>
      <c r="D26" s="157"/>
      <c r="E26" s="157"/>
      <c r="F26" s="157"/>
      <c r="G26" s="171"/>
    </row>
    <row r="27" spans="1:7" ht="18" customHeight="1">
      <c r="A27" s="157"/>
      <c r="B27" s="157"/>
      <c r="C27" s="157"/>
      <c r="D27" s="157"/>
      <c r="E27" s="157"/>
      <c r="F27" s="157"/>
      <c r="G27" s="171"/>
    </row>
    <row r="28" spans="1:7" ht="18" customHeight="1">
      <c r="A28" s="157"/>
      <c r="B28" s="157"/>
      <c r="C28" s="157"/>
      <c r="D28" s="157"/>
      <c r="E28" s="157"/>
      <c r="F28" s="157"/>
      <c r="G28" s="171"/>
    </row>
    <row r="29" spans="1:7" ht="18" customHeight="1">
      <c r="A29" s="157"/>
      <c r="B29" s="157"/>
      <c r="C29" s="157"/>
      <c r="D29" s="157"/>
      <c r="E29" s="157"/>
      <c r="F29" s="157"/>
      <c r="G29" s="171"/>
    </row>
    <row r="30" spans="1:7" ht="18" customHeight="1">
      <c r="A30" s="157"/>
      <c r="B30" s="157"/>
      <c r="C30" s="157"/>
      <c r="D30" s="157"/>
      <c r="E30" s="157"/>
      <c r="F30" s="157"/>
      <c r="G30" s="171"/>
    </row>
    <row r="31" spans="1:7" ht="18" customHeight="1">
      <c r="A31" s="157"/>
      <c r="B31" s="157"/>
      <c r="C31" s="157"/>
      <c r="D31" s="157"/>
      <c r="E31" s="157"/>
      <c r="F31" s="157"/>
      <c r="G31" s="171"/>
    </row>
    <row r="32" spans="1:7" ht="18" customHeight="1">
      <c r="A32" s="157"/>
      <c r="B32" s="157"/>
      <c r="C32" s="157"/>
      <c r="D32" s="157"/>
      <c r="E32" s="157"/>
      <c r="F32" s="157"/>
      <c r="G32" s="171"/>
    </row>
    <row r="33" spans="1:7" ht="18" customHeight="1">
      <c r="A33" s="157"/>
      <c r="B33" s="157"/>
      <c r="C33" s="157"/>
      <c r="D33" s="157"/>
      <c r="E33" s="157"/>
      <c r="F33" s="157"/>
      <c r="G33" s="171"/>
    </row>
    <row r="34" spans="1:7" ht="18" customHeight="1">
      <c r="A34" s="157"/>
      <c r="B34" s="157"/>
      <c r="C34" s="157"/>
      <c r="D34" s="157"/>
      <c r="E34" s="157"/>
      <c r="F34" s="157"/>
      <c r="G34" s="171"/>
    </row>
    <row r="35" spans="1:7" ht="18" customHeight="1">
      <c r="A35" s="157"/>
      <c r="B35" s="157"/>
      <c r="C35" s="157"/>
      <c r="D35" s="157"/>
      <c r="E35" s="157"/>
      <c r="F35" s="157"/>
      <c r="G35" s="171"/>
    </row>
    <row r="36" spans="1:7" ht="18" customHeight="1">
      <c r="A36" s="157"/>
      <c r="B36" s="157"/>
      <c r="C36" s="157"/>
      <c r="D36" s="157"/>
      <c r="E36" s="157"/>
      <c r="F36" s="157"/>
      <c r="G36" s="17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SENDAI105</dc:creator>
  <cp:keywords/>
  <dc:description/>
  <cp:lastModifiedBy>toshihiro kimura</cp:lastModifiedBy>
  <cp:lastPrinted>2018-12-11T04:41:22Z</cp:lastPrinted>
  <dcterms:created xsi:type="dcterms:W3CDTF">2012-07-12T06:09:28Z</dcterms:created>
  <dcterms:modified xsi:type="dcterms:W3CDTF">2019-02-28T05:58:03Z</dcterms:modified>
  <cp:category/>
  <cp:version/>
  <cp:contentType/>
  <cp:contentStatus/>
</cp:coreProperties>
</file>