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kimura\Desktop\"/>
    </mc:Choice>
  </mc:AlternateContent>
  <bookViews>
    <workbookView xWindow="0" yWindow="0" windowWidth="24000" windowHeight="9750" activeTab="4"/>
  </bookViews>
  <sheets>
    <sheet name="大会形式" sheetId="1" r:id="rId1"/>
    <sheet name="予選" sheetId="6" r:id="rId2"/>
    <sheet name="順位トーナメント表" sheetId="14" r:id="rId3"/>
    <sheet name="SPトーナメント" sheetId="13" r:id="rId4"/>
    <sheet name="トーナメント日程" sheetId="11" r:id="rId5"/>
  </sheets>
  <calcPr calcId="152511"/>
</workbook>
</file>

<file path=xl/calcChain.xml><?xml version="1.0" encoding="utf-8"?>
<calcChain xmlns="http://schemas.openxmlformats.org/spreadsheetml/2006/main">
  <c r="T20" i="6" l="1"/>
  <c r="P20" i="6"/>
  <c r="T18" i="6"/>
  <c r="P18" i="6"/>
  <c r="T17" i="6"/>
  <c r="P17" i="6"/>
  <c r="AG38" i="11" l="1"/>
  <c r="AG39" i="11"/>
  <c r="AG40" i="11"/>
  <c r="AG41" i="11"/>
  <c r="AG42" i="11"/>
  <c r="AG43" i="11"/>
  <c r="AG4" i="11"/>
  <c r="AG5" i="11"/>
  <c r="AG6" i="11"/>
  <c r="AG7" i="11"/>
  <c r="AG3" i="11"/>
  <c r="U7" i="11"/>
  <c r="Q7" i="11"/>
  <c r="U5" i="11"/>
  <c r="Q5" i="11"/>
  <c r="AD96" i="6" l="1"/>
  <c r="AD80" i="6" l="1"/>
  <c r="AD79" i="6"/>
  <c r="AD78" i="6"/>
  <c r="AD77" i="6"/>
  <c r="AD76" i="6"/>
  <c r="AD75" i="6"/>
  <c r="AC76" i="6"/>
  <c r="AC75" i="6"/>
  <c r="L75" i="6"/>
  <c r="I77" i="6"/>
  <c r="AC77" i="6" s="1"/>
  <c r="AD72" i="6"/>
  <c r="AD71" i="6"/>
  <c r="O71" i="6"/>
  <c r="AC71" i="6" s="1"/>
  <c r="C79" i="6"/>
  <c r="AC80" i="6" s="1"/>
  <c r="L121" i="6"/>
  <c r="I123" i="6"/>
  <c r="F117" i="6"/>
  <c r="C119" i="6"/>
  <c r="AC79" i="6" l="1"/>
  <c r="AC78" i="6"/>
  <c r="AC72" i="6"/>
  <c r="R71" i="6" s="1"/>
  <c r="P86" i="6"/>
  <c r="T86" i="6"/>
  <c r="P87" i="6"/>
  <c r="T87" i="6"/>
  <c r="P88" i="6"/>
  <c r="T88" i="6"/>
  <c r="P89" i="6"/>
  <c r="T89" i="6"/>
  <c r="P90" i="6"/>
  <c r="T90" i="6"/>
  <c r="P91" i="6"/>
  <c r="T91" i="6"/>
  <c r="P92" i="6"/>
  <c r="T92" i="6"/>
  <c r="P93" i="6"/>
  <c r="T93" i="6"/>
  <c r="T85" i="6"/>
  <c r="P85" i="6"/>
  <c r="T84" i="6"/>
  <c r="P84" i="6"/>
  <c r="U43" i="11" l="1"/>
  <c r="Q43" i="11"/>
  <c r="U42" i="11"/>
  <c r="Q42" i="11"/>
  <c r="U41" i="11"/>
  <c r="Q41" i="11"/>
  <c r="U40" i="11"/>
  <c r="Q40" i="11"/>
  <c r="U39" i="11"/>
  <c r="Q39" i="11"/>
  <c r="U38" i="11"/>
  <c r="Q38" i="11"/>
  <c r="U37" i="11"/>
  <c r="Q37" i="11"/>
  <c r="U36" i="11"/>
  <c r="Q36" i="11"/>
  <c r="AG36" i="11" s="1"/>
  <c r="U35" i="11"/>
  <c r="Q35" i="11"/>
  <c r="AG35" i="11" s="1"/>
  <c r="U34" i="11"/>
  <c r="Q34" i="11"/>
  <c r="U31" i="11"/>
  <c r="Q31" i="11"/>
  <c r="AG31" i="11" s="1"/>
  <c r="U30" i="11"/>
  <c r="Q30" i="11"/>
  <c r="AG30" i="11" s="1"/>
  <c r="U29" i="11"/>
  <c r="Q29" i="11"/>
  <c r="AG29" i="11" s="1"/>
  <c r="U28" i="11"/>
  <c r="Q28" i="11"/>
  <c r="AG28" i="11" s="1"/>
  <c r="U27" i="11"/>
  <c r="Q27" i="11"/>
  <c r="AG27" i="11" s="1"/>
  <c r="U26" i="11"/>
  <c r="Q26" i="11"/>
  <c r="AG26" i="11" s="1"/>
  <c r="U25" i="11"/>
  <c r="Q25" i="11"/>
  <c r="AG25" i="11" s="1"/>
  <c r="U24" i="11"/>
  <c r="Q24" i="11"/>
  <c r="AG24" i="11" s="1"/>
  <c r="U23" i="11"/>
  <c r="Q23" i="11"/>
  <c r="AG23" i="11" s="1"/>
  <c r="U22" i="11"/>
  <c r="Q22" i="11"/>
  <c r="AG22" i="11" s="1"/>
  <c r="U21" i="11"/>
  <c r="Q21" i="11"/>
  <c r="AG21" i="11" s="1"/>
  <c r="U20" i="11"/>
  <c r="Q20" i="11"/>
  <c r="AG20" i="11" s="1"/>
  <c r="U17" i="11"/>
  <c r="Q17" i="11"/>
  <c r="U16" i="11"/>
  <c r="Q16" i="11"/>
  <c r="U14" i="11"/>
  <c r="Q14" i="11"/>
  <c r="AG14" i="11" s="1"/>
  <c r="U13" i="11"/>
  <c r="Q13" i="11"/>
  <c r="U12" i="11"/>
  <c r="Q12" i="11"/>
  <c r="AG12" i="11" s="1"/>
  <c r="U10" i="11"/>
  <c r="Q10" i="11"/>
  <c r="AG10" i="11" s="1"/>
  <c r="U9" i="11"/>
  <c r="Q9" i="11"/>
  <c r="AG9" i="11" s="1"/>
  <c r="U8" i="11"/>
  <c r="Q8" i="11"/>
  <c r="AG8" i="11" s="1"/>
  <c r="U6" i="11"/>
  <c r="Q6" i="11"/>
  <c r="U4" i="11"/>
  <c r="Q4" i="11"/>
  <c r="U3" i="11"/>
  <c r="Q3" i="11"/>
  <c r="T79" i="6" l="1"/>
  <c r="V79" i="6"/>
  <c r="O79" i="6"/>
  <c r="L79" i="6"/>
  <c r="I79" i="6"/>
  <c r="F79" i="6"/>
  <c r="V77" i="6"/>
  <c r="T77" i="6"/>
  <c r="O77" i="6"/>
  <c r="L77" i="6"/>
  <c r="F77" i="6"/>
  <c r="C77" i="6"/>
  <c r="V75" i="6"/>
  <c r="T75" i="6"/>
  <c r="O75" i="6"/>
  <c r="I75" i="6"/>
  <c r="F75" i="6"/>
  <c r="C75" i="6"/>
  <c r="AD74" i="6"/>
  <c r="V73" i="6" s="1"/>
  <c r="AD73" i="6"/>
  <c r="T73" i="6" s="1"/>
  <c r="O73" i="6"/>
  <c r="L73" i="6"/>
  <c r="I73" i="6"/>
  <c r="F73" i="6"/>
  <c r="C73" i="6"/>
  <c r="V71" i="6"/>
  <c r="L71" i="6"/>
  <c r="I71" i="6"/>
  <c r="F71" i="6"/>
  <c r="C71" i="6"/>
  <c r="O70" i="6"/>
  <c r="L70" i="6"/>
  <c r="I70" i="6"/>
  <c r="F70" i="6"/>
  <c r="C70" i="6"/>
  <c r="AA124" i="6"/>
  <c r="AA123" i="6"/>
  <c r="AA122" i="6"/>
  <c r="S121" i="6" s="1"/>
  <c r="AA121" i="6"/>
  <c r="Q121" i="6" s="1"/>
  <c r="AA120" i="6"/>
  <c r="S119" i="6" s="1"/>
  <c r="AA119" i="6"/>
  <c r="Q119" i="6" s="1"/>
  <c r="AA118" i="6"/>
  <c r="S117" i="6" s="1"/>
  <c r="AA117" i="6"/>
  <c r="Q117" i="6" s="1"/>
  <c r="AA50" i="6"/>
  <c r="AA51" i="6"/>
  <c r="AA52" i="6"/>
  <c r="AA53" i="6"/>
  <c r="AA54" i="6"/>
  <c r="AA55" i="6"/>
  <c r="AA49" i="6"/>
  <c r="AA48" i="6"/>
  <c r="Q48" i="6" s="1"/>
  <c r="S123" i="6"/>
  <c r="L123" i="6"/>
  <c r="F123" i="6"/>
  <c r="C123" i="6"/>
  <c r="I121" i="6"/>
  <c r="F121" i="6"/>
  <c r="C121" i="6"/>
  <c r="L119" i="6"/>
  <c r="I119" i="6"/>
  <c r="F119" i="6"/>
  <c r="L117" i="6"/>
  <c r="I117" i="6"/>
  <c r="C117" i="6"/>
  <c r="L116" i="6"/>
  <c r="I116" i="6"/>
  <c r="F116" i="6"/>
  <c r="C116" i="6"/>
  <c r="X79" i="6" l="1"/>
  <c r="R79" i="6"/>
  <c r="X73" i="6"/>
  <c r="R75" i="6"/>
  <c r="X71" i="6"/>
  <c r="T71" i="6"/>
  <c r="Z120" i="6"/>
  <c r="AC74" i="6"/>
  <c r="X75" i="6"/>
  <c r="Z124" i="6"/>
  <c r="X77" i="6"/>
  <c r="AC73" i="6"/>
  <c r="Z117" i="6"/>
  <c r="Z122" i="6"/>
  <c r="Z118" i="6"/>
  <c r="Z119" i="6"/>
  <c r="Z121" i="6"/>
  <c r="Z123" i="6"/>
  <c r="U121" i="6"/>
  <c r="U123" i="6"/>
  <c r="U117" i="6"/>
  <c r="Q123" i="6"/>
  <c r="U119" i="6"/>
  <c r="R77" i="6" l="1"/>
  <c r="R73" i="6"/>
  <c r="O121" i="6"/>
  <c r="O119" i="6"/>
  <c r="O117" i="6"/>
  <c r="O123" i="6"/>
  <c r="S54" i="6"/>
  <c r="Q54" i="6"/>
  <c r="L54" i="6"/>
  <c r="I54" i="6"/>
  <c r="F54" i="6"/>
  <c r="C54" i="6"/>
  <c r="S52" i="6"/>
  <c r="Q52" i="6"/>
  <c r="L52" i="6"/>
  <c r="I52" i="6"/>
  <c r="F52" i="6"/>
  <c r="C52" i="6"/>
  <c r="S50" i="6"/>
  <c r="Q50" i="6"/>
  <c r="L50" i="6"/>
  <c r="I50" i="6"/>
  <c r="F50" i="6"/>
  <c r="C50" i="6"/>
  <c r="S48" i="6"/>
  <c r="U48" i="6"/>
  <c r="L48" i="6"/>
  <c r="I48" i="6"/>
  <c r="F48" i="6"/>
  <c r="C48" i="6"/>
  <c r="L47" i="6"/>
  <c r="I47" i="6"/>
  <c r="F47" i="6"/>
  <c r="C47" i="6"/>
  <c r="Z49" i="6" l="1"/>
  <c r="Z48" i="6"/>
  <c r="Z52" i="6"/>
  <c r="Z53" i="6"/>
  <c r="Z50" i="6"/>
  <c r="Z51" i="6"/>
  <c r="Z54" i="6"/>
  <c r="Z55" i="6"/>
  <c r="U50" i="6"/>
  <c r="U52" i="6"/>
  <c r="U54" i="6"/>
  <c r="O52" i="6" l="1"/>
  <c r="O50" i="6"/>
  <c r="O48" i="6"/>
  <c r="O54" i="6"/>
  <c r="X36" i="6" l="1"/>
  <c r="P35" i="6" s="1"/>
  <c r="X35" i="6"/>
  <c r="I35" i="6"/>
  <c r="F35" i="6"/>
  <c r="C35" i="6"/>
  <c r="X34" i="6"/>
  <c r="P33" i="6" s="1"/>
  <c r="X33" i="6"/>
  <c r="N33" i="6" s="1"/>
  <c r="I33" i="6"/>
  <c r="F33" i="6"/>
  <c r="C33" i="6"/>
  <c r="X32" i="6"/>
  <c r="P31" i="6" s="1"/>
  <c r="X31" i="6"/>
  <c r="I31" i="6"/>
  <c r="F31" i="6"/>
  <c r="C31" i="6"/>
  <c r="I30" i="6"/>
  <c r="F30" i="6"/>
  <c r="C30" i="6"/>
  <c r="X28" i="6"/>
  <c r="P27" i="6" s="1"/>
  <c r="X27" i="6"/>
  <c r="N27" i="6" s="1"/>
  <c r="X26" i="6"/>
  <c r="P25" i="6" s="1"/>
  <c r="X25" i="6"/>
  <c r="X24" i="6"/>
  <c r="P23" i="6" s="1"/>
  <c r="X23" i="6"/>
  <c r="N23" i="6" s="1"/>
  <c r="AD105" i="6"/>
  <c r="V104" i="6" s="1"/>
  <c r="AD104" i="6"/>
  <c r="T104" i="6" s="1"/>
  <c r="O104" i="6"/>
  <c r="L104" i="6"/>
  <c r="I104" i="6"/>
  <c r="F104" i="6"/>
  <c r="C104" i="6"/>
  <c r="AD103" i="6"/>
  <c r="V102" i="6" s="1"/>
  <c r="AD102" i="6"/>
  <c r="O102" i="6"/>
  <c r="L102" i="6"/>
  <c r="I102" i="6"/>
  <c r="F102" i="6"/>
  <c r="C102" i="6"/>
  <c r="AD101" i="6"/>
  <c r="V100" i="6" s="1"/>
  <c r="AD100" i="6"/>
  <c r="O100" i="6"/>
  <c r="L100" i="6"/>
  <c r="I100" i="6"/>
  <c r="F100" i="6"/>
  <c r="C100" i="6"/>
  <c r="AD99" i="6"/>
  <c r="V98" i="6" s="1"/>
  <c r="AD98" i="6"/>
  <c r="T98" i="6" s="1"/>
  <c r="O98" i="6"/>
  <c r="L98" i="6"/>
  <c r="I98" i="6"/>
  <c r="F98" i="6"/>
  <c r="C98" i="6"/>
  <c r="AD97" i="6"/>
  <c r="T96" i="6"/>
  <c r="O96" i="6"/>
  <c r="L96" i="6"/>
  <c r="I96" i="6"/>
  <c r="F96" i="6"/>
  <c r="C96" i="6"/>
  <c r="O95" i="6"/>
  <c r="L95" i="6"/>
  <c r="I95" i="6"/>
  <c r="F95" i="6"/>
  <c r="C95" i="6"/>
  <c r="I27" i="6"/>
  <c r="F27" i="6"/>
  <c r="C27" i="6"/>
  <c r="I25" i="6"/>
  <c r="F25" i="6"/>
  <c r="C25" i="6"/>
  <c r="I23" i="6"/>
  <c r="F23" i="6"/>
  <c r="C23" i="6"/>
  <c r="I22" i="6"/>
  <c r="F22" i="6"/>
  <c r="C22" i="6"/>
  <c r="AC97" i="6" l="1"/>
  <c r="AC96" i="6"/>
  <c r="W36" i="6"/>
  <c r="R31" i="6"/>
  <c r="W35" i="6"/>
  <c r="W33" i="6"/>
  <c r="W34" i="6"/>
  <c r="W23" i="6"/>
  <c r="X96" i="6"/>
  <c r="X102" i="6"/>
  <c r="W32" i="6"/>
  <c r="R33" i="6"/>
  <c r="V96" i="6"/>
  <c r="AC98" i="6"/>
  <c r="AC100" i="6"/>
  <c r="N31" i="6"/>
  <c r="W31" i="6"/>
  <c r="R35" i="6"/>
  <c r="N35" i="6"/>
  <c r="R25" i="6"/>
  <c r="W24" i="6"/>
  <c r="X104" i="6"/>
  <c r="AC102" i="6"/>
  <c r="R27" i="6"/>
  <c r="X100" i="6"/>
  <c r="AC101" i="6"/>
  <c r="N25" i="6"/>
  <c r="X98" i="6"/>
  <c r="W26" i="6"/>
  <c r="T100" i="6"/>
  <c r="R23" i="6"/>
  <c r="W27" i="6"/>
  <c r="W28" i="6"/>
  <c r="AC103" i="6"/>
  <c r="AC104" i="6"/>
  <c r="T102" i="6"/>
  <c r="AC105" i="6"/>
  <c r="W25" i="6"/>
  <c r="AC99" i="6"/>
  <c r="L35" i="6" l="1"/>
  <c r="L23" i="6"/>
  <c r="R98" i="6"/>
  <c r="R102" i="6"/>
  <c r="L33" i="6"/>
  <c r="R100" i="6"/>
  <c r="L31" i="6"/>
  <c r="R96" i="6"/>
  <c r="R104" i="6"/>
  <c r="L25" i="6"/>
  <c r="L27" i="6"/>
</calcChain>
</file>

<file path=xl/sharedStrings.xml><?xml version="1.0" encoding="utf-8"?>
<sst xmlns="http://schemas.openxmlformats.org/spreadsheetml/2006/main" count="771" uniqueCount="341">
  <si>
    <t>みちのくリーグ</t>
  </si>
  <si>
    <t>ベガルタ仙台</t>
    <rPh sb="4" eb="6">
      <t>センダイ</t>
    </rPh>
    <phoneticPr fontId="2"/>
  </si>
  <si>
    <t>塩釜FC</t>
    <rPh sb="0" eb="2">
      <t>シオガマ</t>
    </rPh>
    <phoneticPr fontId="2"/>
  </si>
  <si>
    <t>仙台FC</t>
    <rPh sb="0" eb="2">
      <t>センダイ</t>
    </rPh>
    <phoneticPr fontId="2"/>
  </si>
  <si>
    <t>Aグループ</t>
    <phoneticPr fontId="2"/>
  </si>
  <si>
    <t>Bグループ</t>
    <phoneticPr fontId="2"/>
  </si>
  <si>
    <t>Cグループ</t>
    <phoneticPr fontId="2"/>
  </si>
  <si>
    <t>Dグループ</t>
    <phoneticPr fontId="2"/>
  </si>
  <si>
    <t xml:space="preserve">AOBA </t>
    <phoneticPr fontId="2"/>
  </si>
  <si>
    <t>２６チーム参加の場合</t>
    <rPh sb="5" eb="7">
      <t>サンカ</t>
    </rPh>
    <rPh sb="8" eb="10">
      <t>バアイ</t>
    </rPh>
    <phoneticPr fontId="2"/>
  </si>
  <si>
    <t>スケジュール</t>
    <phoneticPr fontId="2"/>
  </si>
  <si>
    <t>１０月～１１月中旬までに予選。</t>
    <rPh sb="2" eb="3">
      <t>ガツ</t>
    </rPh>
    <rPh sb="6" eb="7">
      <t>ガツ</t>
    </rPh>
    <rPh sb="7" eb="9">
      <t>チュウジュン</t>
    </rPh>
    <rPh sb="12" eb="14">
      <t>ヨセン</t>
    </rPh>
    <phoneticPr fontId="2"/>
  </si>
  <si>
    <t>11/21～29に掛けて順位トーナメント</t>
    <rPh sb="9" eb="10">
      <t>カ</t>
    </rPh>
    <rPh sb="12" eb="14">
      <t>ジュンイ</t>
    </rPh>
    <phoneticPr fontId="2"/>
  </si>
  <si>
    <t>みちのく参戦チーム６チームを２ブロックに分けて２試合と順位決定試合を11/29までに行う</t>
    <rPh sb="4" eb="6">
      <t>サンセン</t>
    </rPh>
    <rPh sb="20" eb="21">
      <t>ワ</t>
    </rPh>
    <rPh sb="24" eb="26">
      <t>シアイ</t>
    </rPh>
    <rPh sb="27" eb="29">
      <t>ジュンイ</t>
    </rPh>
    <rPh sb="29" eb="31">
      <t>ケッテイ</t>
    </rPh>
    <rPh sb="31" eb="33">
      <t>シアイ</t>
    </rPh>
    <rPh sb="42" eb="43">
      <t>オコナ</t>
    </rPh>
    <phoneticPr fontId="2"/>
  </si>
  <si>
    <t>Aブロック</t>
    <phoneticPr fontId="2"/>
  </si>
  <si>
    <t>ベガルタ</t>
    <phoneticPr fontId="2"/>
  </si>
  <si>
    <t>アズーリ</t>
    <phoneticPr fontId="2"/>
  </si>
  <si>
    <t>⇒</t>
    <phoneticPr fontId="2"/>
  </si>
  <si>
    <t>１位</t>
    <rPh sb="1" eb="2">
      <t>イ</t>
    </rPh>
    <phoneticPr fontId="2"/>
  </si>
  <si>
    <t>ｖｓ</t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</si>
  <si>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</si>
  <si>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</si>
  <si>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Bブロック</t>
    <phoneticPr fontId="2"/>
  </si>
  <si>
    <t>FCみやぎ</t>
    <phoneticPr fontId="2"/>
  </si>
  <si>
    <t>フレスカ</t>
    <phoneticPr fontId="2"/>
  </si>
  <si>
    <t>M1</t>
    <phoneticPr fontId="2"/>
  </si>
  <si>
    <t>M2</t>
    <phoneticPr fontId="2"/>
  </si>
  <si>
    <t>M3</t>
    <phoneticPr fontId="2"/>
  </si>
  <si>
    <t>M4</t>
    <phoneticPr fontId="2"/>
  </si>
  <si>
    <t>M５</t>
    <phoneticPr fontId="2"/>
  </si>
  <si>
    <t>M6</t>
    <phoneticPr fontId="2"/>
  </si>
  <si>
    <t>L1</t>
    <phoneticPr fontId="2"/>
  </si>
  <si>
    <t>L2</t>
    <phoneticPr fontId="2"/>
  </si>
  <si>
    <t>L3</t>
    <phoneticPr fontId="2"/>
  </si>
  <si>
    <t>L4</t>
    <phoneticPr fontId="2"/>
  </si>
  <si>
    <t>ベスト４のチームはトーナメントへ</t>
    <phoneticPr fontId="2"/>
  </si>
  <si>
    <t>クラブユース選手権の為に順位を決めなければいけないのでみちのくL参戦のチームを除き新人戦を行う。</t>
    <rPh sb="6" eb="9">
      <t>センシュケン</t>
    </rPh>
    <rPh sb="10" eb="11">
      <t>タメ</t>
    </rPh>
    <rPh sb="12" eb="14">
      <t>ジュンイ</t>
    </rPh>
    <rPh sb="15" eb="16">
      <t>キ</t>
    </rPh>
    <rPh sb="32" eb="34">
      <t>サンセン</t>
    </rPh>
    <rPh sb="39" eb="40">
      <t>ノゾ</t>
    </rPh>
    <rPh sb="41" eb="44">
      <t>シンジンセン</t>
    </rPh>
    <rPh sb="45" eb="46">
      <t>オコナ</t>
    </rPh>
    <phoneticPr fontId="2"/>
  </si>
  <si>
    <t>上位４チームとみちのくL参戦チームによるトーナメントで宮城県CY新人戦の順位を決める。</t>
    <rPh sb="0" eb="2">
      <t>ジョウイ</t>
    </rPh>
    <rPh sb="12" eb="14">
      <t>サンセン</t>
    </rPh>
    <rPh sb="27" eb="30">
      <t>ミヤギケン</t>
    </rPh>
    <rPh sb="32" eb="34">
      <t>シンジン</t>
    </rPh>
    <rPh sb="34" eb="35">
      <t>セン</t>
    </rPh>
    <rPh sb="36" eb="38">
      <t>ジュンイ</t>
    </rPh>
    <rPh sb="39" eb="40">
      <t>キ</t>
    </rPh>
    <phoneticPr fontId="2"/>
  </si>
  <si>
    <t>ベガルタ</t>
    <phoneticPr fontId="2"/>
  </si>
  <si>
    <t>月　　日</t>
    <rPh sb="0" eb="1">
      <t>ツキ</t>
    </rPh>
    <rPh sb="3" eb="4">
      <t>ヒ</t>
    </rPh>
    <phoneticPr fontId="2"/>
  </si>
  <si>
    <t>時　間</t>
    <rPh sb="0" eb="1">
      <t>トキ</t>
    </rPh>
    <rPh sb="2" eb="3">
      <t>アイダ</t>
    </rPh>
    <phoneticPr fontId="2"/>
  </si>
  <si>
    <t>対　　　　戦</t>
    <rPh sb="0" eb="1">
      <t>タイ</t>
    </rPh>
    <rPh sb="5" eb="6">
      <t>イクサ</t>
    </rPh>
    <phoneticPr fontId="2"/>
  </si>
  <si>
    <t>審　　　判</t>
    <rPh sb="0" eb="1">
      <t>シン</t>
    </rPh>
    <rPh sb="4" eb="5">
      <t>ハン</t>
    </rPh>
    <phoneticPr fontId="2"/>
  </si>
  <si>
    <t>グランド</t>
    <phoneticPr fontId="2"/>
  </si>
  <si>
    <t>―</t>
    <phoneticPr fontId="2"/>
  </si>
  <si>
    <t>―</t>
    <phoneticPr fontId="2"/>
  </si>
  <si>
    <t>星取表</t>
    <rPh sb="0" eb="3">
      <t>ホシトリヒョウ</t>
    </rPh>
    <phoneticPr fontId="2"/>
  </si>
  <si>
    <t>勝点</t>
    <rPh sb="0" eb="1">
      <t>カ</t>
    </rPh>
    <rPh sb="1" eb="2">
      <t>テン</t>
    </rPh>
    <phoneticPr fontId="2"/>
  </si>
  <si>
    <t>得点</t>
    <rPh sb="0" eb="1">
      <t>トク</t>
    </rPh>
    <rPh sb="1" eb="2">
      <t>テン</t>
    </rPh>
    <phoneticPr fontId="2"/>
  </si>
  <si>
    <t>失点</t>
    <rPh sb="0" eb="1">
      <t>シツ</t>
    </rPh>
    <rPh sb="1" eb="2">
      <t>テン</t>
    </rPh>
    <phoneticPr fontId="2"/>
  </si>
  <si>
    <t>得失</t>
    <rPh sb="0" eb="2">
      <t>トクシツ</t>
    </rPh>
    <phoneticPr fontId="2"/>
  </si>
  <si>
    <t>順位</t>
    <rPh sb="0" eb="2">
      <t>ジュンイ</t>
    </rPh>
    <phoneticPr fontId="2"/>
  </si>
  <si>
    <t>-</t>
    <phoneticPr fontId="2"/>
  </si>
  <si>
    <t>-</t>
    <phoneticPr fontId="2"/>
  </si>
  <si>
    <t>グランド</t>
    <phoneticPr fontId="2"/>
  </si>
  <si>
    <t>―</t>
    <phoneticPr fontId="2"/>
  </si>
  <si>
    <t>Cグループ</t>
    <phoneticPr fontId="2"/>
  </si>
  <si>
    <t>Dグループ</t>
    <phoneticPr fontId="2"/>
  </si>
  <si>
    <t>AOBA</t>
    <phoneticPr fontId="6"/>
  </si>
  <si>
    <t>FCみやぎ</t>
    <phoneticPr fontId="2"/>
  </si>
  <si>
    <t>FC FRESCA</t>
    <phoneticPr fontId="2"/>
  </si>
  <si>
    <t>塩釜FC</t>
  </si>
  <si>
    <t>AC．AZZURRI</t>
    <phoneticPr fontId="2"/>
  </si>
  <si>
    <t>仙台FC</t>
    <phoneticPr fontId="6"/>
  </si>
  <si>
    <t>FCみやぎ</t>
    <phoneticPr fontId="6"/>
  </si>
  <si>
    <t>FC.FRESCA</t>
    <phoneticPr fontId="6"/>
  </si>
  <si>
    <t>塩釜FC</t>
    <rPh sb="0" eb="2">
      <t>シオガマ</t>
    </rPh>
    <phoneticPr fontId="6"/>
  </si>
  <si>
    <t>AC．AZZURRI</t>
    <phoneticPr fontId="6"/>
  </si>
  <si>
    <t>FC.FRESCA</t>
    <phoneticPr fontId="6"/>
  </si>
  <si>
    <t>仙台FC</t>
    <phoneticPr fontId="6"/>
  </si>
  <si>
    <t>ベガルタ</t>
    <phoneticPr fontId="6"/>
  </si>
  <si>
    <t>FCみやぎ</t>
    <phoneticPr fontId="6"/>
  </si>
  <si>
    <t>ベガルタ</t>
    <phoneticPr fontId="6"/>
  </si>
  <si>
    <t>FCみやぎ</t>
    <phoneticPr fontId="6"/>
  </si>
  <si>
    <t>マイナビベガルタ人工芝</t>
    <rPh sb="8" eb="10">
      <t>ジンコウ</t>
    </rPh>
    <rPh sb="10" eb="11">
      <t>シバ</t>
    </rPh>
    <phoneticPr fontId="6"/>
  </si>
  <si>
    <t>AC.AZZURRI</t>
    <phoneticPr fontId="2"/>
  </si>
  <si>
    <t>FC.FRESCA</t>
    <phoneticPr fontId="2"/>
  </si>
  <si>
    <t>会場運営の都合上、予選リーグの順位によって、会場が変更する場合あり</t>
    <rPh sb="0" eb="2">
      <t>カイジョウ</t>
    </rPh>
    <rPh sb="2" eb="4">
      <t>ウンエイ</t>
    </rPh>
    <rPh sb="5" eb="8">
      <t>ツゴウジョウ</t>
    </rPh>
    <rPh sb="9" eb="11">
      <t>ヨセン</t>
    </rPh>
    <rPh sb="15" eb="17">
      <t>ジュンイ</t>
    </rPh>
    <rPh sb="22" eb="24">
      <t>カイジョウ</t>
    </rPh>
    <rPh sb="25" eb="27">
      <t>ヘンコウ</t>
    </rPh>
    <rPh sb="29" eb="31">
      <t>バアイ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</si>
  <si>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</si>
  <si>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</si>
  <si>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</si>
  <si>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</si>
  <si>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r>
      <t>12/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rFont val="ＭＳ Ｐゴシック"/>
        <family val="3"/>
        <charset val="128"/>
      </rPr>
      <t>（日）</t>
    </r>
    <rPh sb="5" eb="6">
      <t>ヒ</t>
    </rPh>
    <phoneticPr fontId="2"/>
  </si>
  <si>
    <t>5位</t>
    <rPh sb="1" eb="2">
      <t>イ</t>
    </rPh>
    <phoneticPr fontId="2"/>
  </si>
  <si>
    <t>県A</t>
    <rPh sb="0" eb="1">
      <t>ケン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</si>
  <si>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</si>
  <si>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</si>
  <si>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</si>
  <si>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9位</t>
    <rPh sb="1" eb="2">
      <t>イ</t>
    </rPh>
    <phoneticPr fontId="2"/>
  </si>
  <si>
    <t>10位</t>
    <rPh sb="2" eb="3">
      <t>イ</t>
    </rPh>
    <phoneticPr fontId="2"/>
  </si>
  <si>
    <t>11位</t>
    <rPh sb="2" eb="3">
      <t>イ</t>
    </rPh>
    <phoneticPr fontId="2"/>
  </si>
  <si>
    <t>12位</t>
    <rPh sb="2" eb="3">
      <t>イ</t>
    </rPh>
    <phoneticPr fontId="2"/>
  </si>
  <si>
    <t>13位</t>
    <rPh sb="2" eb="3">
      <t>イ</t>
    </rPh>
    <phoneticPr fontId="2"/>
  </si>
  <si>
    <t>14位</t>
    <rPh sb="2" eb="3">
      <t>イ</t>
    </rPh>
    <phoneticPr fontId="2"/>
  </si>
  <si>
    <t>15位</t>
    <rPh sb="2" eb="3">
      <t>イ</t>
    </rPh>
    <phoneticPr fontId="2"/>
  </si>
  <si>
    <t>16位</t>
    <rPh sb="2" eb="3">
      <t>イ</t>
    </rPh>
    <phoneticPr fontId="2"/>
  </si>
  <si>
    <t>17位</t>
    <rPh sb="2" eb="3">
      <t>イ</t>
    </rPh>
    <phoneticPr fontId="2"/>
  </si>
  <si>
    <t>18位</t>
    <rPh sb="2" eb="3">
      <t>イ</t>
    </rPh>
    <phoneticPr fontId="2"/>
  </si>
  <si>
    <t>19位</t>
    <rPh sb="2" eb="3">
      <t>イ</t>
    </rPh>
    <phoneticPr fontId="2"/>
  </si>
  <si>
    <t>20位</t>
    <rPh sb="2" eb="3">
      <t>イ</t>
    </rPh>
    <phoneticPr fontId="2"/>
  </si>
  <si>
    <t>21位</t>
    <rPh sb="2" eb="3">
      <t>イ</t>
    </rPh>
    <phoneticPr fontId="2"/>
  </si>
  <si>
    <t>１７位トーナメント</t>
    <rPh sb="2" eb="3">
      <t>イ</t>
    </rPh>
    <phoneticPr fontId="2"/>
  </si>
  <si>
    <t>Aグループ</t>
    <phoneticPr fontId="2"/>
  </si>
  <si>
    <t>Bグループ</t>
    <phoneticPr fontId="2"/>
  </si>
  <si>
    <t>みちのく</t>
    <phoneticPr fontId="2"/>
  </si>
  <si>
    <t>みちのく</t>
    <phoneticPr fontId="2"/>
  </si>
  <si>
    <t>Aグループ</t>
    <phoneticPr fontId="2"/>
  </si>
  <si>
    <t>Dグループ</t>
    <phoneticPr fontId="2"/>
  </si>
  <si>
    <t>９位トーナメント</t>
    <rPh sb="1" eb="2">
      <t>イ</t>
    </rPh>
    <phoneticPr fontId="2"/>
  </si>
  <si>
    <t>1位トーナメント</t>
    <rPh sb="1" eb="2">
      <t>イ</t>
    </rPh>
    <phoneticPr fontId="2"/>
  </si>
  <si>
    <t>順番</t>
    <rPh sb="0" eb="2">
      <t>ジュンバン</t>
    </rPh>
    <phoneticPr fontId="2"/>
  </si>
  <si>
    <t>【２】</t>
    <phoneticPr fontId="2"/>
  </si>
  <si>
    <t>【３】</t>
    <phoneticPr fontId="2"/>
  </si>
  <si>
    <t>【４】</t>
    <phoneticPr fontId="2"/>
  </si>
  <si>
    <t>1位トーナメント</t>
    <rPh sb="1" eb="2">
      <t>イ</t>
    </rPh>
    <phoneticPr fontId="6"/>
  </si>
  <si>
    <t>9位トーナメント</t>
    <rPh sb="1" eb="2">
      <t>イ</t>
    </rPh>
    <phoneticPr fontId="6"/>
  </si>
  <si>
    <t>【１】の勝者</t>
    <rPh sb="4" eb="6">
      <t>ショウシャ</t>
    </rPh>
    <phoneticPr fontId="6"/>
  </si>
  <si>
    <t>【２】の勝者</t>
    <rPh sb="4" eb="6">
      <t>ショウシャ</t>
    </rPh>
    <phoneticPr fontId="6"/>
  </si>
  <si>
    <t>【３】の勝者</t>
    <rPh sb="4" eb="6">
      <t>ショウシャ</t>
    </rPh>
    <phoneticPr fontId="6"/>
  </si>
  <si>
    <t>【４】の勝者</t>
    <rPh sb="4" eb="6">
      <t>ショウシャ</t>
    </rPh>
    <phoneticPr fontId="6"/>
  </si>
  <si>
    <t>【７】の敗者</t>
    <rPh sb="4" eb="6">
      <t>ハイシャ</t>
    </rPh>
    <phoneticPr fontId="6"/>
  </si>
  <si>
    <t>【８】の敗者</t>
    <rPh sb="4" eb="6">
      <t>ハイシャ</t>
    </rPh>
    <phoneticPr fontId="6"/>
  </si>
  <si>
    <t>【７】の勝者</t>
    <rPh sb="4" eb="6">
      <t>ショウシャ</t>
    </rPh>
    <phoneticPr fontId="6"/>
  </si>
  <si>
    <t>【８】の勝者</t>
    <rPh sb="4" eb="6">
      <t>ショウシャ</t>
    </rPh>
    <phoneticPr fontId="6"/>
  </si>
  <si>
    <t>【５】の勝者</t>
    <rPh sb="4" eb="6">
      <t>ショウシャ</t>
    </rPh>
    <phoneticPr fontId="6"/>
  </si>
  <si>
    <t>【６】の勝者</t>
    <rPh sb="4" eb="6">
      <t>ショウシャ</t>
    </rPh>
    <phoneticPr fontId="6"/>
  </si>
  <si>
    <t>B5</t>
    <phoneticPr fontId="2"/>
  </si>
  <si>
    <t>17位トーナメント</t>
    <rPh sb="2" eb="3">
      <t>イ</t>
    </rPh>
    <phoneticPr fontId="6"/>
  </si>
  <si>
    <t>七ヶ浜スタジアム</t>
    <rPh sb="0" eb="3">
      <t>シチガハマ</t>
    </rPh>
    <phoneticPr fontId="6"/>
  </si>
  <si>
    <t>決勝トーナメント</t>
    <rPh sb="0" eb="2">
      <t>ケッショウ</t>
    </rPh>
    <phoneticPr fontId="6"/>
  </si>
  <si>
    <t>松島FBCピッチ2</t>
    <rPh sb="0" eb="2">
      <t>マツシマ</t>
    </rPh>
    <phoneticPr fontId="6"/>
  </si>
  <si>
    <t>2020新人戦提案</t>
    <rPh sb="4" eb="7">
      <t>シンジンセン</t>
    </rPh>
    <rPh sb="7" eb="9">
      <t>テイアン</t>
    </rPh>
    <phoneticPr fontId="6"/>
  </si>
  <si>
    <t>決勝トーナメントを12/5～13までの４日間で行う。</t>
    <rPh sb="0" eb="2">
      <t>ケッショウ</t>
    </rPh>
    <rPh sb="20" eb="21">
      <t>ヒ</t>
    </rPh>
    <rPh sb="21" eb="22">
      <t>カン</t>
    </rPh>
    <rPh sb="23" eb="24">
      <t>オコナ</t>
    </rPh>
    <phoneticPr fontId="2"/>
  </si>
  <si>
    <t>※2019新人戦の順位からの振り分け。</t>
    <rPh sb="5" eb="8">
      <t>シンジンセン</t>
    </rPh>
    <rPh sb="9" eb="11">
      <t>ジュンイ</t>
    </rPh>
    <rPh sb="14" eb="15">
      <t>フ</t>
    </rPh>
    <rPh sb="16" eb="17">
      <t>ワ</t>
    </rPh>
    <phoneticPr fontId="2"/>
  </si>
  <si>
    <t>１位ベガルタ、２位FCみやぎ、３位フレスカ、４位塩釜FC、５位アズーリ、仙台FC</t>
    <rPh sb="1" eb="2">
      <t>イ</t>
    </rPh>
    <rPh sb="8" eb="9">
      <t>イ</t>
    </rPh>
    <rPh sb="16" eb="17">
      <t>イ</t>
    </rPh>
    <rPh sb="23" eb="24">
      <t>イ</t>
    </rPh>
    <rPh sb="24" eb="26">
      <t>シオガマ</t>
    </rPh>
    <rPh sb="30" eb="31">
      <t>イ</t>
    </rPh>
    <rPh sb="36" eb="38">
      <t>センダイ</t>
    </rPh>
    <phoneticPr fontId="2"/>
  </si>
  <si>
    <t>2020新人戦</t>
    <rPh sb="4" eb="7">
      <t>シンジンセン</t>
    </rPh>
    <phoneticPr fontId="2"/>
  </si>
  <si>
    <t>エボルティーボ</t>
    <phoneticPr fontId="2"/>
  </si>
  <si>
    <t>フォーリクラッセ</t>
    <phoneticPr fontId="2"/>
  </si>
  <si>
    <t>アバンツァーレ仙台</t>
    <rPh sb="7" eb="9">
      <t>センダイ</t>
    </rPh>
    <phoneticPr fontId="2"/>
  </si>
  <si>
    <t>ﾘﾍﾞﾙﾀ</t>
    <phoneticPr fontId="2"/>
  </si>
  <si>
    <t>ジュニオール</t>
    <phoneticPr fontId="2"/>
  </si>
  <si>
    <t>多賀城ＦＣ</t>
    <rPh sb="0" eb="5">
      <t>タガジョウｆｃ</t>
    </rPh>
    <phoneticPr fontId="2"/>
  </si>
  <si>
    <t>七ヶ浜ＳＣ</t>
    <rPh sb="0" eb="3">
      <t>シチガハマ</t>
    </rPh>
    <phoneticPr fontId="2"/>
  </si>
  <si>
    <t>エルブランカ</t>
    <phoneticPr fontId="2"/>
  </si>
  <si>
    <t>リアンリール</t>
    <phoneticPr fontId="2"/>
  </si>
  <si>
    <t>ＦＣオークス</t>
    <phoneticPr fontId="2"/>
  </si>
  <si>
    <t>コバルトーレ女川</t>
    <rPh sb="6" eb="8">
      <t>オナガワ</t>
    </rPh>
    <phoneticPr fontId="2"/>
  </si>
  <si>
    <t>ＤＵＯパーク</t>
    <phoneticPr fontId="2"/>
  </si>
  <si>
    <t>エスペランサ登米</t>
    <rPh sb="6" eb="8">
      <t>トメ</t>
    </rPh>
    <phoneticPr fontId="2"/>
  </si>
  <si>
    <t>ラソス仙台</t>
    <rPh sb="3" eb="5">
      <t>センダイ</t>
    </rPh>
    <phoneticPr fontId="2"/>
  </si>
  <si>
    <t>ＭＥＳＳＥ宮城</t>
    <rPh sb="5" eb="7">
      <t>ミヤギ</t>
    </rPh>
    <phoneticPr fontId="2"/>
  </si>
  <si>
    <t>仙台ＹＭＣＡ</t>
    <rPh sb="0" eb="2">
      <t>センダイ</t>
    </rPh>
    <phoneticPr fontId="2"/>
  </si>
  <si>
    <t>東六クラブ</t>
    <rPh sb="0" eb="2">
      <t>トウロク</t>
    </rPh>
    <phoneticPr fontId="2"/>
  </si>
  <si>
    <t>リベルタ</t>
    <phoneticPr fontId="6"/>
  </si>
  <si>
    <t>エルブランカ</t>
    <phoneticPr fontId="6"/>
  </si>
  <si>
    <t>ＤＵＯパーク</t>
    <phoneticPr fontId="6"/>
  </si>
  <si>
    <t>エボルティーボ</t>
    <phoneticPr fontId="6"/>
  </si>
  <si>
    <t>ジュニオール</t>
    <phoneticPr fontId="6"/>
  </si>
  <si>
    <t>リアンリール</t>
    <phoneticPr fontId="6"/>
  </si>
  <si>
    <t>ＭＥＳＳＥ宮城</t>
    <rPh sb="5" eb="7">
      <t>ミヤギ</t>
    </rPh>
    <phoneticPr fontId="6"/>
  </si>
  <si>
    <t>フォーリクラッセ</t>
    <phoneticPr fontId="6"/>
  </si>
  <si>
    <t>多賀城ＦＣ</t>
    <rPh sb="0" eb="5">
      <t>タガジョウｆｃ</t>
    </rPh>
    <phoneticPr fontId="6"/>
  </si>
  <si>
    <t>ＦＣオークス</t>
    <phoneticPr fontId="6"/>
  </si>
  <si>
    <t>エスペランサ登米</t>
    <rPh sb="6" eb="8">
      <t>トメ</t>
    </rPh>
    <phoneticPr fontId="6"/>
  </si>
  <si>
    <t>東六クラブ</t>
    <rPh sb="0" eb="2">
      <t>トウロク</t>
    </rPh>
    <phoneticPr fontId="6"/>
  </si>
  <si>
    <t>アバンツァーレ仙台</t>
    <rPh sb="7" eb="9">
      <t>センダイ</t>
    </rPh>
    <phoneticPr fontId="6"/>
  </si>
  <si>
    <t>七ヶ浜ＳＣ</t>
    <rPh sb="0" eb="3">
      <t>シチガハマ</t>
    </rPh>
    <phoneticPr fontId="6"/>
  </si>
  <si>
    <t>コバルトーレ女川</t>
    <rPh sb="6" eb="8">
      <t>オナガワ</t>
    </rPh>
    <phoneticPr fontId="6"/>
  </si>
  <si>
    <t>ラソス仙台</t>
    <rPh sb="3" eb="5">
      <t>センダイ</t>
    </rPh>
    <phoneticPr fontId="6"/>
  </si>
  <si>
    <t>副審</t>
    <rPh sb="0" eb="2">
      <t>フクシn</t>
    </rPh>
    <phoneticPr fontId="6"/>
  </si>
  <si>
    <t>AOBA FC</t>
    <phoneticPr fontId="6"/>
  </si>
  <si>
    <t>DUOパーク</t>
    <phoneticPr fontId="6"/>
  </si>
  <si>
    <t>利府中央公園多目的運動場</t>
    <phoneticPr fontId="6"/>
  </si>
  <si>
    <t>DOUパーク</t>
    <phoneticPr fontId="6"/>
  </si>
  <si>
    <t>　AOBA FC</t>
    <phoneticPr fontId="6"/>
  </si>
  <si>
    <t>エルブランカ</t>
    <phoneticPr fontId="6"/>
  </si>
  <si>
    <t>-</t>
    <phoneticPr fontId="2"/>
  </si>
  <si>
    <t>11月1日（日）</t>
    <rPh sb="2" eb="3">
      <t>ツキ</t>
    </rPh>
    <rPh sb="4" eb="5">
      <t>ニチ</t>
    </rPh>
    <rPh sb="6" eb="7">
      <t>ニチ</t>
    </rPh>
    <phoneticPr fontId="6"/>
  </si>
  <si>
    <t>ラソス</t>
    <phoneticPr fontId="6"/>
  </si>
  <si>
    <t>アバンツァーレ</t>
    <phoneticPr fontId="6"/>
  </si>
  <si>
    <t>アバン</t>
    <phoneticPr fontId="6"/>
  </si>
  <si>
    <t>七ヶ浜第一スポーツ広場</t>
    <rPh sb="0" eb="1">
      <t>シチ</t>
    </rPh>
    <rPh sb="2" eb="3">
      <t>ハマ</t>
    </rPh>
    <rPh sb="3" eb="5">
      <t>ダイイチ</t>
    </rPh>
    <rPh sb="9" eb="11">
      <t>ヒロバ</t>
    </rPh>
    <phoneticPr fontId="6"/>
  </si>
  <si>
    <t>―</t>
    <phoneticPr fontId="2"/>
  </si>
  <si>
    <t>11月7日（土）</t>
    <rPh sb="2" eb="3">
      <t>ツキ</t>
    </rPh>
    <rPh sb="4" eb="5">
      <t>ニチ</t>
    </rPh>
    <rPh sb="6" eb="7">
      <t>ド</t>
    </rPh>
    <phoneticPr fontId="6"/>
  </si>
  <si>
    <t>七ヶ浜</t>
    <rPh sb="0" eb="3">
      <t>シチガハマ</t>
    </rPh>
    <phoneticPr fontId="6"/>
  </si>
  <si>
    <t>ラソス</t>
    <phoneticPr fontId="6"/>
  </si>
  <si>
    <t>ＹＭＣＡ</t>
    <phoneticPr fontId="6"/>
  </si>
  <si>
    <t>11月8日（日）</t>
    <rPh sb="2" eb="3">
      <t>ツキ</t>
    </rPh>
    <rPh sb="4" eb="5">
      <t>ニチ</t>
    </rPh>
    <rPh sb="6" eb="7">
      <t>ニチ</t>
    </rPh>
    <phoneticPr fontId="6"/>
  </si>
  <si>
    <t>コバルトーレ</t>
    <phoneticPr fontId="6"/>
  </si>
  <si>
    <t>11月14日（土）</t>
    <rPh sb="2" eb="3">
      <t>ツキ</t>
    </rPh>
    <rPh sb="5" eb="6">
      <t>ニチ</t>
    </rPh>
    <rPh sb="7" eb="8">
      <t>ド</t>
    </rPh>
    <phoneticPr fontId="6"/>
  </si>
  <si>
    <t>11月15日（日）</t>
    <rPh sb="2" eb="3">
      <t>ツキ</t>
    </rPh>
    <rPh sb="5" eb="6">
      <t>ニチ</t>
    </rPh>
    <rPh sb="7" eb="8">
      <t>ニチ</t>
    </rPh>
    <phoneticPr fontId="6"/>
  </si>
  <si>
    <t>コバルトーレ</t>
    <phoneticPr fontId="6"/>
  </si>
  <si>
    <t>-</t>
    <phoneticPr fontId="2"/>
  </si>
  <si>
    <t>エボルティーボ</t>
    <phoneticPr fontId="6"/>
  </si>
  <si>
    <t>ジュニオール</t>
    <phoneticPr fontId="6"/>
  </si>
  <si>
    <t>リアンリール</t>
    <phoneticPr fontId="6"/>
  </si>
  <si>
    <t>ＭＥＳＳＥ宮城</t>
    <rPh sb="5" eb="7">
      <t>ミヤギ</t>
    </rPh>
    <phoneticPr fontId="6"/>
  </si>
  <si>
    <t>ジュニオール</t>
    <phoneticPr fontId="6"/>
  </si>
  <si>
    <t>リアンリール</t>
    <phoneticPr fontId="6"/>
  </si>
  <si>
    <t>ＹＭＣＡ</t>
    <phoneticPr fontId="6"/>
  </si>
  <si>
    <t>愛宕山公園</t>
    <rPh sb="0" eb="5">
      <t>アタゴヤマコウエン</t>
    </rPh>
    <phoneticPr fontId="6"/>
  </si>
  <si>
    <t>松島ＦＢＣピッチ１</t>
    <rPh sb="0" eb="2">
      <t>マツシマ</t>
    </rPh>
    <phoneticPr fontId="6"/>
  </si>
  <si>
    <t>エボルティーボ</t>
    <phoneticPr fontId="6"/>
  </si>
  <si>
    <t>仙台ＹＭＣＡ</t>
    <rPh sb="0" eb="2">
      <t>センダイ</t>
    </rPh>
    <phoneticPr fontId="6"/>
  </si>
  <si>
    <t>七ヶ浜スタジアム</t>
    <rPh sb="0" eb="3">
      <t>シチガハマ</t>
    </rPh>
    <phoneticPr fontId="6"/>
  </si>
  <si>
    <t>ＹＭＣＡ</t>
    <phoneticPr fontId="6"/>
  </si>
  <si>
    <t>エボルティーボ</t>
    <phoneticPr fontId="6"/>
  </si>
  <si>
    <t>松島ＦＢＣピッチ２</t>
    <rPh sb="0" eb="2">
      <t>マツシマ</t>
    </rPh>
    <phoneticPr fontId="6"/>
  </si>
  <si>
    <t>ＹＭＣＡ</t>
    <phoneticPr fontId="6"/>
  </si>
  <si>
    <t>ＹＭＣＡ</t>
    <phoneticPr fontId="6"/>
  </si>
  <si>
    <t>グランド</t>
    <phoneticPr fontId="2"/>
  </si>
  <si>
    <t>トーナメント</t>
    <phoneticPr fontId="2"/>
  </si>
  <si>
    <t>【１】</t>
    <phoneticPr fontId="2"/>
  </si>
  <si>
    <t>―</t>
    <phoneticPr fontId="2"/>
  </si>
  <si>
    <t>【25】</t>
    <phoneticPr fontId="2"/>
  </si>
  <si>
    <t>【５】</t>
    <phoneticPr fontId="2"/>
  </si>
  <si>
    <t>【６】</t>
    <phoneticPr fontId="2"/>
  </si>
  <si>
    <t>【７】</t>
    <phoneticPr fontId="2"/>
  </si>
  <si>
    <t>【８】</t>
    <phoneticPr fontId="2"/>
  </si>
  <si>
    <t>【９】</t>
    <phoneticPr fontId="2"/>
  </si>
  <si>
    <t>【10】</t>
    <phoneticPr fontId="2"/>
  </si>
  <si>
    <t>【11】</t>
    <phoneticPr fontId="2"/>
  </si>
  <si>
    <t>【12】</t>
    <phoneticPr fontId="2"/>
  </si>
  <si>
    <t>グランド</t>
    <phoneticPr fontId="2"/>
  </si>
  <si>
    <t>トーナメント</t>
    <phoneticPr fontId="2"/>
  </si>
  <si>
    <t>【13】</t>
    <phoneticPr fontId="2"/>
  </si>
  <si>
    <t>【14】</t>
    <phoneticPr fontId="2"/>
  </si>
  <si>
    <t>【15】</t>
    <phoneticPr fontId="2"/>
  </si>
  <si>
    <t>【16】</t>
    <phoneticPr fontId="2"/>
  </si>
  <si>
    <t>【17】</t>
    <phoneticPr fontId="2"/>
  </si>
  <si>
    <t>【18】</t>
    <phoneticPr fontId="2"/>
  </si>
  <si>
    <t>【19】</t>
    <phoneticPr fontId="2"/>
  </si>
  <si>
    <t>【20】</t>
    <phoneticPr fontId="2"/>
  </si>
  <si>
    <t>【21】</t>
    <phoneticPr fontId="2"/>
  </si>
  <si>
    <t>【22】</t>
    <phoneticPr fontId="2"/>
  </si>
  <si>
    <t>【23】</t>
    <phoneticPr fontId="2"/>
  </si>
  <si>
    <t>【24】</t>
    <phoneticPr fontId="2"/>
  </si>
  <si>
    <t>【１】</t>
    <phoneticPr fontId="2"/>
  </si>
  <si>
    <t>【２】</t>
    <phoneticPr fontId="2"/>
  </si>
  <si>
    <t>【３】</t>
    <phoneticPr fontId="2"/>
  </si>
  <si>
    <t>【４】</t>
    <phoneticPr fontId="2"/>
  </si>
  <si>
    <t>M1</t>
    <phoneticPr fontId="6"/>
  </si>
  <si>
    <t>M2</t>
    <phoneticPr fontId="6"/>
  </si>
  <si>
    <t>【１０】</t>
    <phoneticPr fontId="2"/>
  </si>
  <si>
    <t>C5</t>
    <phoneticPr fontId="2"/>
  </si>
  <si>
    <t>フォーリクラッセ</t>
    <phoneticPr fontId="6"/>
  </si>
  <si>
    <t>多賀城ＦＣ</t>
    <rPh sb="0" eb="3">
      <t>タガジョウ</t>
    </rPh>
    <phoneticPr fontId="6"/>
  </si>
  <si>
    <t>ＦＣオークス</t>
    <phoneticPr fontId="6"/>
  </si>
  <si>
    <t>エスペランサ登米</t>
    <rPh sb="6" eb="8">
      <t>トメ</t>
    </rPh>
    <phoneticPr fontId="6"/>
  </si>
  <si>
    <t>東六クラブ</t>
    <rPh sb="0" eb="2">
      <t>トウロク</t>
    </rPh>
    <phoneticPr fontId="6"/>
  </si>
  <si>
    <t>ＦＣオークス</t>
    <phoneticPr fontId="6"/>
  </si>
  <si>
    <t>アイリスグランド</t>
    <phoneticPr fontId="6"/>
  </si>
  <si>
    <t>梅ノ木グリーパーク</t>
    <rPh sb="0" eb="1">
      <t>ウメ</t>
    </rPh>
    <rPh sb="2" eb="3">
      <t>キ</t>
    </rPh>
    <phoneticPr fontId="6"/>
  </si>
  <si>
    <t>多賀城中央公園</t>
    <rPh sb="0" eb="3">
      <t>タガジョウ</t>
    </rPh>
    <rPh sb="3" eb="5">
      <t>チュウオウ</t>
    </rPh>
    <rPh sb="5" eb="7">
      <t>コウエン</t>
    </rPh>
    <phoneticPr fontId="6"/>
  </si>
  <si>
    <t>フォーリクラッセ</t>
    <phoneticPr fontId="6"/>
  </si>
  <si>
    <t>アディダススポーツパーク</t>
    <phoneticPr fontId="6"/>
  </si>
  <si>
    <t>-</t>
    <phoneticPr fontId="6"/>
  </si>
  <si>
    <t>MESSE宮城</t>
    <rPh sb="5" eb="7">
      <t>ミヤギ</t>
    </rPh>
    <phoneticPr fontId="6"/>
  </si>
  <si>
    <t>YMCA</t>
    <phoneticPr fontId="6"/>
  </si>
  <si>
    <t>ジュニオール</t>
    <phoneticPr fontId="6"/>
  </si>
  <si>
    <t>リアンリール</t>
    <phoneticPr fontId="6"/>
  </si>
  <si>
    <t>エボルティーボ</t>
    <phoneticPr fontId="6"/>
  </si>
  <si>
    <t>エボルティーボ</t>
    <phoneticPr fontId="6"/>
  </si>
  <si>
    <t>ラソス</t>
    <phoneticPr fontId="6"/>
  </si>
  <si>
    <t>YMCA</t>
    <phoneticPr fontId="6"/>
  </si>
  <si>
    <t>女川総合運動公園</t>
    <rPh sb="0" eb="2">
      <t>オナガワ</t>
    </rPh>
    <rPh sb="2" eb="4">
      <t>ソウゴウ</t>
    </rPh>
    <rPh sb="4" eb="6">
      <t>ウンドウ</t>
    </rPh>
    <rPh sb="6" eb="8">
      <t>コウエン</t>
    </rPh>
    <phoneticPr fontId="6"/>
  </si>
  <si>
    <t>2020　宮城県クラブユースサッカー連盟(U-15)新人大会</t>
    <rPh sb="5" eb="8">
      <t>ミヤギケン</t>
    </rPh>
    <rPh sb="18" eb="20">
      <t>レンメイ</t>
    </rPh>
    <rPh sb="26" eb="28">
      <t>シンジン</t>
    </rPh>
    <rPh sb="28" eb="30">
      <t>タイカイ</t>
    </rPh>
    <phoneticPr fontId="2"/>
  </si>
  <si>
    <t>AOBA</t>
    <phoneticPr fontId="2"/>
  </si>
  <si>
    <t>ジュニオール</t>
    <phoneticPr fontId="2"/>
  </si>
  <si>
    <t>オークス</t>
    <phoneticPr fontId="2"/>
  </si>
  <si>
    <t>フォーリクラッセ</t>
    <phoneticPr fontId="2"/>
  </si>
  <si>
    <t>ＭＥＳＳＥ</t>
    <phoneticPr fontId="2"/>
  </si>
  <si>
    <t>アバンツァーレ</t>
    <phoneticPr fontId="2"/>
  </si>
  <si>
    <t>ＤＵＯパーク</t>
    <phoneticPr fontId="2"/>
  </si>
  <si>
    <t>リベルタ</t>
    <phoneticPr fontId="2"/>
  </si>
  <si>
    <t>ラソス</t>
    <phoneticPr fontId="2"/>
  </si>
  <si>
    <t>ＹＭＣＡ</t>
    <phoneticPr fontId="2"/>
  </si>
  <si>
    <t>多賀城</t>
    <rPh sb="0" eb="3">
      <t>タガジョウ</t>
    </rPh>
    <phoneticPr fontId="2"/>
  </si>
  <si>
    <t>エスペランサ</t>
    <phoneticPr fontId="2"/>
  </si>
  <si>
    <t>コバルトーレ</t>
    <phoneticPr fontId="2"/>
  </si>
  <si>
    <t>ＡＯＢＡ　ＦＣ</t>
    <phoneticPr fontId="6"/>
  </si>
  <si>
    <t>ＦＣオークス</t>
    <phoneticPr fontId="6"/>
  </si>
  <si>
    <t>ＭＥＳＳＥ</t>
    <phoneticPr fontId="6"/>
  </si>
  <si>
    <t>運営チーム</t>
    <rPh sb="0" eb="2">
      <t>ウンエイ</t>
    </rPh>
    <phoneticPr fontId="6"/>
  </si>
  <si>
    <t>AOBA FC</t>
    <phoneticPr fontId="6"/>
  </si>
  <si>
    <t>ジュニオール</t>
    <phoneticPr fontId="6"/>
  </si>
  <si>
    <t>フォーリクラッセ</t>
    <phoneticPr fontId="6"/>
  </si>
  <si>
    <t>ＤＵＯパーク</t>
    <phoneticPr fontId="6"/>
  </si>
  <si>
    <t>ＦＣオークス</t>
    <phoneticPr fontId="6"/>
  </si>
  <si>
    <t>ＭＥＳＳＥ</t>
    <phoneticPr fontId="6"/>
  </si>
  <si>
    <t>アバンツァーレ</t>
    <phoneticPr fontId="6"/>
  </si>
  <si>
    <t>【17】の敗者</t>
    <rPh sb="5" eb="7">
      <t>ハイシャ</t>
    </rPh>
    <phoneticPr fontId="6"/>
  </si>
  <si>
    <t>【18】の敗者</t>
    <rPh sb="5" eb="7">
      <t>ハイシャ</t>
    </rPh>
    <phoneticPr fontId="6"/>
  </si>
  <si>
    <t>【１７】の勝者</t>
    <rPh sb="5" eb="7">
      <t>ショウシャ</t>
    </rPh>
    <phoneticPr fontId="6"/>
  </si>
  <si>
    <t>【１８】の勝者</t>
    <rPh sb="5" eb="7">
      <t>ショウシャ</t>
    </rPh>
    <phoneticPr fontId="6"/>
  </si>
  <si>
    <t>【１９】の敗者</t>
    <rPh sb="5" eb="7">
      <t>ハイシャ</t>
    </rPh>
    <phoneticPr fontId="6"/>
  </si>
  <si>
    <t>【２０】の敗者</t>
    <rPh sb="5" eb="7">
      <t>ハイシャ</t>
    </rPh>
    <phoneticPr fontId="6"/>
  </si>
  <si>
    <t>【２１】の勝者</t>
    <rPh sb="5" eb="7">
      <t>ショウシャ</t>
    </rPh>
    <phoneticPr fontId="6"/>
  </si>
  <si>
    <t>【２２】の勝者</t>
    <rPh sb="5" eb="7">
      <t>ショウシャ</t>
    </rPh>
    <phoneticPr fontId="6"/>
  </si>
  <si>
    <t>リベルタ</t>
    <phoneticPr fontId="6"/>
  </si>
  <si>
    <t>ラソス</t>
    <phoneticPr fontId="6"/>
  </si>
  <si>
    <t>ＹＭＣＡ</t>
    <phoneticPr fontId="6"/>
  </si>
  <si>
    <t>コバルトーレ</t>
    <phoneticPr fontId="6"/>
  </si>
  <si>
    <t>エルブランカ</t>
    <phoneticPr fontId="6"/>
  </si>
  <si>
    <t>ベガルタ</t>
    <phoneticPr fontId="6"/>
  </si>
  <si>
    <t>FCみやぎ</t>
    <phoneticPr fontId="6"/>
  </si>
  <si>
    <t>Ａ.Ｃ　ＡＺＺＵＲＲＩ</t>
    <phoneticPr fontId="6"/>
  </si>
  <si>
    <t>FC　ＦＲＥＳＣＡ</t>
    <phoneticPr fontId="6"/>
  </si>
  <si>
    <t>ＰＫ</t>
    <phoneticPr fontId="6"/>
  </si>
  <si>
    <t>アバンツァーレ</t>
    <phoneticPr fontId="6"/>
  </si>
  <si>
    <t>ＦＣオークス</t>
    <phoneticPr fontId="6"/>
  </si>
  <si>
    <t>ジュニオール</t>
    <phoneticPr fontId="6"/>
  </si>
  <si>
    <t>ＤＵＯパーク</t>
    <phoneticPr fontId="6"/>
  </si>
  <si>
    <t>ＡＯＢＡ　ＦＣ</t>
    <phoneticPr fontId="6"/>
  </si>
  <si>
    <t>フォーリクラッセ</t>
    <phoneticPr fontId="6"/>
  </si>
  <si>
    <t>七ヶ浜ＳＣ</t>
    <phoneticPr fontId="6"/>
  </si>
  <si>
    <t>PK</t>
    <phoneticPr fontId="6"/>
  </si>
  <si>
    <t>リベルタ</t>
    <phoneticPr fontId="6"/>
  </si>
  <si>
    <t>YMCA</t>
    <phoneticPr fontId="6"/>
  </si>
  <si>
    <t>エボルティーボ</t>
    <phoneticPr fontId="6"/>
  </si>
  <si>
    <t>コバルトーレ</t>
    <phoneticPr fontId="6"/>
  </si>
  <si>
    <t>ラソス</t>
    <phoneticPr fontId="6"/>
  </si>
  <si>
    <t>エルブランカ</t>
    <phoneticPr fontId="6"/>
  </si>
  <si>
    <t>A.C　AZZURRI</t>
    <phoneticPr fontId="6"/>
  </si>
  <si>
    <t>AOBA　FC</t>
    <phoneticPr fontId="6"/>
  </si>
  <si>
    <t>ジュニオール</t>
    <phoneticPr fontId="6"/>
  </si>
  <si>
    <t>仙台FC</t>
    <rPh sb="0" eb="2">
      <t>センダイ</t>
    </rPh>
    <phoneticPr fontId="6"/>
  </si>
  <si>
    <t>ＤＵＯパーク</t>
    <phoneticPr fontId="6"/>
  </si>
  <si>
    <t>ＦＣ　ＦＲＥＳＣＡ</t>
    <phoneticPr fontId="6"/>
  </si>
  <si>
    <t>フォーリクラッセ</t>
    <phoneticPr fontId="6"/>
  </si>
  <si>
    <t>Ａ.Ｃ　ＡＺＺＵＲＲＩ</t>
    <phoneticPr fontId="6"/>
  </si>
  <si>
    <t>ＦＣ　ＦＲＥＳＣＡ</t>
    <phoneticPr fontId="6"/>
  </si>
  <si>
    <t>ＰＫ</t>
    <phoneticPr fontId="6"/>
  </si>
  <si>
    <t>ＦＣみやぎ</t>
    <phoneticPr fontId="2"/>
  </si>
  <si>
    <t>塩釜ＦＣ</t>
    <rPh sb="0" eb="2">
      <t>シオガマ</t>
    </rPh>
    <phoneticPr fontId="2"/>
  </si>
  <si>
    <t>AZZURRI</t>
    <phoneticPr fontId="2"/>
  </si>
  <si>
    <t>FRESCA</t>
    <phoneticPr fontId="2"/>
  </si>
  <si>
    <t>フォーリクラッセ</t>
    <phoneticPr fontId="2"/>
  </si>
  <si>
    <t>ＤＵＯパーク</t>
    <phoneticPr fontId="2"/>
  </si>
  <si>
    <t>ジュニオール</t>
    <phoneticPr fontId="2"/>
  </si>
  <si>
    <t>ＡＯＢＡ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</si>
</sst>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indexed="8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indexed="4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rgb="FF00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</cellStyleXfs>
  <cellXfs count="492">
    <xf numFmtId="0" fontId="0" fillId="0" borderId="0" xfId="0">
      <alignment vertical="center"/>
    </xf>
    <xf numFmtId="0" fontId="3" fillId="0" borderId="1" xfId="6" applyFont="1" applyBorder="1">
      <alignment vertical="center"/>
    </xf>
    <xf numFmtId="0" fontId="3" fillId="0" borderId="4" xfId="6" applyFont="1" applyBorder="1">
      <alignment vertical="center"/>
    </xf>
    <xf numFmtId="0" fontId="3" fillId="2" borderId="1" xfId="6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7" fillId="0" borderId="0" xfId="6" applyFont="1" applyBorder="1" applyAlignment="1">
      <alignment vertical="center"/>
    </xf>
    <xf numFmtId="0" fontId="3" fillId="0" borderId="0" xfId="6" applyFont="1" applyBorder="1">
      <alignment vertical="center"/>
    </xf>
    <xf numFmtId="0" fontId="3" fillId="0" borderId="0" xfId="6" applyFont="1" applyBorder="1" applyAlignment="1">
      <alignment horizontal="center" vertical="center"/>
    </xf>
    <xf numFmtId="0" fontId="8" fillId="0" borderId="0" xfId="6" applyFont="1" applyBorder="1">
      <alignment vertical="center"/>
    </xf>
    <xf numFmtId="0" fontId="3" fillId="0" borderId="0" xfId="6" applyFont="1" applyFill="1" applyBorder="1">
      <alignment vertical="center"/>
    </xf>
    <xf numFmtId="0" fontId="3" fillId="5" borderId="1" xfId="6" applyFont="1" applyFill="1" applyBorder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3" fillId="0" borderId="14" xfId="6" applyFont="1" applyBorder="1" applyAlignment="1">
      <alignment horizontal="center" vertical="center"/>
    </xf>
    <xf numFmtId="20" fontId="3" fillId="0" borderId="0" xfId="6" applyNumberFormat="1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15" xfId="6" applyFont="1" applyFill="1" applyBorder="1" applyAlignment="1">
      <alignment horizontal="center" vertical="center"/>
    </xf>
    <xf numFmtId="0" fontId="10" fillId="0" borderId="15" xfId="7" applyNumberFormat="1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 shrinkToFit="1"/>
    </xf>
    <xf numFmtId="0" fontId="3" fillId="0" borderId="21" xfId="7" applyFont="1" applyFill="1" applyBorder="1" applyAlignment="1">
      <alignment horizontal="center" vertical="center"/>
    </xf>
    <xf numFmtId="0" fontId="3" fillId="0" borderId="23" xfId="6" applyFont="1" applyFill="1" applyBorder="1" applyAlignment="1">
      <alignment horizontal="center" vertical="center"/>
    </xf>
    <xf numFmtId="0" fontId="3" fillId="0" borderId="28" xfId="7" applyFont="1" applyFill="1" applyBorder="1" applyAlignment="1">
      <alignment horizontal="center" vertical="center"/>
    </xf>
    <xf numFmtId="0" fontId="3" fillId="0" borderId="26" xfId="6" applyFont="1" applyFill="1" applyBorder="1" applyAlignment="1">
      <alignment horizontal="center" vertical="center" shrinkToFit="1"/>
    </xf>
    <xf numFmtId="0" fontId="3" fillId="0" borderId="29" xfId="7" applyFont="1" applyFill="1" applyBorder="1" applyAlignment="1">
      <alignment horizontal="center" vertical="center"/>
    </xf>
    <xf numFmtId="0" fontId="3" fillId="0" borderId="32" xfId="6" applyFont="1" applyFill="1" applyBorder="1" applyAlignment="1">
      <alignment horizontal="center" vertical="center"/>
    </xf>
    <xf numFmtId="56" fontId="10" fillId="0" borderId="15" xfId="7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33" xfId="6" applyFont="1" applyFill="1" applyBorder="1" applyAlignment="1">
      <alignment horizontal="center" vertical="center"/>
    </xf>
    <xf numFmtId="56" fontId="10" fillId="0" borderId="23" xfId="7" applyNumberFormat="1" applyFont="1" applyFill="1" applyBorder="1" applyAlignment="1">
      <alignment horizontal="center" vertical="center"/>
    </xf>
    <xf numFmtId="20" fontId="3" fillId="0" borderId="0" xfId="6" applyNumberFormat="1" applyFont="1" applyFill="1" applyBorder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center" vertical="center" shrinkToFit="1"/>
    </xf>
    <xf numFmtId="0" fontId="15" fillId="0" borderId="0" xfId="9" applyFont="1" applyBorder="1">
      <alignment vertical="center"/>
    </xf>
    <xf numFmtId="0" fontId="8" fillId="0" borderId="0" xfId="6" applyFont="1" applyFill="1" applyBorder="1" applyAlignment="1">
      <alignment vertical="center"/>
    </xf>
    <xf numFmtId="0" fontId="14" fillId="0" borderId="41" xfId="9" applyFont="1" applyFill="1" applyBorder="1" applyAlignment="1">
      <alignment horizontal="center" vertical="center"/>
    </xf>
    <xf numFmtId="0" fontId="14" fillId="0" borderId="42" xfId="9" applyFont="1" applyFill="1" applyBorder="1" applyAlignment="1">
      <alignment horizontal="center" vertical="center"/>
    </xf>
    <xf numFmtId="0" fontId="14" fillId="0" borderId="43" xfId="9" applyFont="1" applyFill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6" fillId="0" borderId="0" xfId="1" applyFont="1"/>
    <xf numFmtId="0" fontId="3" fillId="0" borderId="47" xfId="7" applyFont="1" applyFill="1" applyBorder="1" applyAlignment="1">
      <alignment horizontal="center" vertical="center"/>
    </xf>
    <xf numFmtId="0" fontId="3" fillId="0" borderId="37" xfId="6" applyFont="1" applyFill="1" applyBorder="1" applyAlignment="1">
      <alignment horizontal="center" vertical="center" shrinkToFit="1"/>
    </xf>
    <xf numFmtId="0" fontId="3" fillId="0" borderId="48" xfId="7" applyFont="1" applyFill="1" applyBorder="1" applyAlignment="1">
      <alignment horizontal="center" vertical="center"/>
    </xf>
    <xf numFmtId="0" fontId="3" fillId="0" borderId="52" xfId="7" applyFont="1" applyFill="1" applyBorder="1" applyAlignment="1">
      <alignment horizontal="center" vertical="center"/>
    </xf>
    <xf numFmtId="0" fontId="3" fillId="0" borderId="51" xfId="6" applyFont="1" applyFill="1" applyBorder="1" applyAlignment="1">
      <alignment horizontal="center" vertical="center" shrinkToFit="1"/>
    </xf>
    <xf numFmtId="0" fontId="3" fillId="0" borderId="53" xfId="7" applyFont="1" applyFill="1" applyBorder="1" applyAlignment="1">
      <alignment horizontal="center" vertical="center"/>
    </xf>
    <xf numFmtId="56" fontId="10" fillId="0" borderId="54" xfId="7" applyNumberFormat="1" applyFont="1" applyFill="1" applyBorder="1" applyAlignment="1">
      <alignment horizontal="center" vertical="center"/>
    </xf>
    <xf numFmtId="0" fontId="3" fillId="0" borderId="58" xfId="7" applyFont="1" applyFill="1" applyBorder="1" applyAlignment="1">
      <alignment horizontal="center" vertical="center"/>
    </xf>
    <xf numFmtId="0" fontId="3" fillId="0" borderId="57" xfId="6" applyFont="1" applyFill="1" applyBorder="1" applyAlignment="1">
      <alignment horizontal="center" vertical="center" shrinkToFit="1"/>
    </xf>
    <xf numFmtId="0" fontId="3" fillId="0" borderId="59" xfId="7" applyFont="1" applyFill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20" fontId="3" fillId="0" borderId="3" xfId="6" applyNumberFormat="1" applyFont="1" applyFill="1" applyBorder="1" applyAlignment="1">
      <alignment horizontal="center" vertical="center"/>
    </xf>
    <xf numFmtId="0" fontId="12" fillId="0" borderId="3" xfId="6" applyFont="1" applyBorder="1" applyAlignment="1">
      <alignment horizontal="center" vertical="center"/>
    </xf>
    <xf numFmtId="0" fontId="3" fillId="0" borderId="3" xfId="6" applyFont="1" applyBorder="1">
      <alignment vertical="center"/>
    </xf>
    <xf numFmtId="0" fontId="8" fillId="0" borderId="3" xfId="6" applyFont="1" applyBorder="1">
      <alignment vertical="center"/>
    </xf>
    <xf numFmtId="0" fontId="3" fillId="0" borderId="3" xfId="6" applyFont="1" applyFill="1" applyBorder="1" applyAlignment="1">
      <alignment horizontal="center" vertical="center"/>
    </xf>
    <xf numFmtId="0" fontId="3" fillId="0" borderId="46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11" fillId="0" borderId="5" xfId="8" applyFont="1" applyFill="1" applyBorder="1" applyAlignment="1">
      <alignment horizontal="center" vertical="center" shrinkToFit="1"/>
    </xf>
    <xf numFmtId="0" fontId="14" fillId="0" borderId="5" xfId="9" applyFont="1" applyFill="1" applyBorder="1" applyAlignment="1">
      <alignment horizontal="center" vertical="center"/>
    </xf>
    <xf numFmtId="0" fontId="14" fillId="0" borderId="0" xfId="9" applyFont="1" applyFill="1" applyBorder="1" applyAlignment="1">
      <alignment horizontal="center" vertical="center"/>
    </xf>
    <xf numFmtId="0" fontId="10" fillId="0" borderId="0" xfId="6" applyFont="1" applyBorder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" fillId="0" borderId="0" xfId="5">
      <alignment vertical="center"/>
    </xf>
    <xf numFmtId="0" fontId="1" fillId="0" borderId="0" xfId="1"/>
    <xf numFmtId="0" fontId="0" fillId="0" borderId="0" xfId="5" applyFont="1">
      <alignment vertical="center"/>
    </xf>
    <xf numFmtId="0" fontId="1" fillId="0" borderId="62" xfId="5" applyBorder="1">
      <alignment vertical="center"/>
    </xf>
    <xf numFmtId="0" fontId="1" fillId="0" borderId="65" xfId="5" applyBorder="1">
      <alignment vertical="center"/>
    </xf>
    <xf numFmtId="0" fontId="1" fillId="0" borderId="69" xfId="5" applyBorder="1">
      <alignment vertical="center"/>
    </xf>
    <xf numFmtId="0" fontId="1" fillId="0" borderId="0" xfId="5" applyBorder="1">
      <alignment vertical="center"/>
    </xf>
    <xf numFmtId="0" fontId="1" fillId="0" borderId="0" xfId="5" applyBorder="1" applyAlignment="1">
      <alignment horizontal="center" vertical="center" shrinkToFit="1"/>
    </xf>
    <xf numFmtId="0" fontId="1" fillId="0" borderId="77" xfId="5" applyBorder="1">
      <alignment vertical="center"/>
    </xf>
    <xf numFmtId="0" fontId="1" fillId="0" borderId="78" xfId="5" applyBorder="1">
      <alignment vertical="center"/>
    </xf>
    <xf numFmtId="0" fontId="1" fillId="0" borderId="79" xfId="5" applyBorder="1">
      <alignment vertical="center"/>
    </xf>
    <xf numFmtId="0" fontId="20" fillId="0" borderId="0" xfId="1" applyFont="1"/>
    <xf numFmtId="0" fontId="1" fillId="0" borderId="65" xfId="1" applyBorder="1"/>
    <xf numFmtId="0" fontId="1" fillId="0" borderId="0" xfId="1" applyBorder="1"/>
    <xf numFmtId="0" fontId="1" fillId="0" borderId="69" xfId="1" applyBorder="1"/>
    <xf numFmtId="0" fontId="1" fillId="0" borderId="0" xfId="5" applyFill="1">
      <alignment vertical="center"/>
    </xf>
    <xf numFmtId="0" fontId="1" fillId="0" borderId="61" xfId="5" applyFill="1" applyBorder="1">
      <alignment vertical="center"/>
    </xf>
    <xf numFmtId="0" fontId="1" fillId="0" borderId="62" xfId="5" applyFill="1" applyBorder="1">
      <alignment vertical="center"/>
    </xf>
    <xf numFmtId="0" fontId="1" fillId="0" borderId="63" xfId="5" applyFill="1" applyBorder="1">
      <alignment vertical="center"/>
    </xf>
    <xf numFmtId="0" fontId="1" fillId="0" borderId="64" xfId="5" applyFill="1" applyBorder="1">
      <alignment vertical="center"/>
    </xf>
    <xf numFmtId="0" fontId="1" fillId="0" borderId="65" xfId="5" applyFill="1" applyBorder="1">
      <alignment vertical="center"/>
    </xf>
    <xf numFmtId="0" fontId="1" fillId="0" borderId="66" xfId="5" applyFill="1" applyBorder="1">
      <alignment vertical="center"/>
    </xf>
    <xf numFmtId="0" fontId="1" fillId="0" borderId="67" xfId="5" applyFill="1" applyBorder="1">
      <alignment vertical="center"/>
    </xf>
    <xf numFmtId="0" fontId="1" fillId="0" borderId="68" xfId="5" applyFill="1" applyBorder="1">
      <alignment vertical="center"/>
    </xf>
    <xf numFmtId="0" fontId="1" fillId="0" borderId="69" xfId="5" applyFill="1" applyBorder="1">
      <alignment vertical="center"/>
    </xf>
    <xf numFmtId="0" fontId="1" fillId="0" borderId="70" xfId="5" applyFill="1" applyBorder="1">
      <alignment vertical="center"/>
    </xf>
    <xf numFmtId="0" fontId="1" fillId="0" borderId="0" xfId="5" applyFill="1" applyBorder="1">
      <alignment vertical="center"/>
    </xf>
    <xf numFmtId="0" fontId="1" fillId="0" borderId="71" xfId="5" applyFill="1" applyBorder="1">
      <alignment vertical="center"/>
    </xf>
    <xf numFmtId="0" fontId="1" fillId="0" borderId="72" xfId="5" applyFill="1" applyBorder="1">
      <alignment vertical="center"/>
    </xf>
    <xf numFmtId="0" fontId="1" fillId="0" borderId="73" xfId="5" applyFill="1" applyBorder="1">
      <alignment vertical="center"/>
    </xf>
    <xf numFmtId="0" fontId="1" fillId="0" borderId="74" xfId="5" applyFill="1" applyBorder="1">
      <alignment vertical="center"/>
    </xf>
    <xf numFmtId="0" fontId="1" fillId="0" borderId="77" xfId="5" applyFill="1" applyBorder="1">
      <alignment vertical="center"/>
    </xf>
    <xf numFmtId="0" fontId="1" fillId="0" borderId="78" xfId="5" applyFill="1" applyBorder="1">
      <alignment vertical="center"/>
    </xf>
    <xf numFmtId="0" fontId="1" fillId="0" borderId="79" xfId="5" applyFill="1" applyBorder="1">
      <alignment vertical="center"/>
    </xf>
    <xf numFmtId="0" fontId="1" fillId="0" borderId="80" xfId="5" applyFill="1" applyBorder="1">
      <alignment vertical="center"/>
    </xf>
    <xf numFmtId="0" fontId="1" fillId="0" borderId="63" xfId="1" applyBorder="1"/>
    <xf numFmtId="0" fontId="1" fillId="0" borderId="64" xfId="1" applyBorder="1"/>
    <xf numFmtId="0" fontId="1" fillId="0" borderId="61" xfId="1" applyBorder="1"/>
    <xf numFmtId="0" fontId="1" fillId="0" borderId="0" xfId="10"/>
    <xf numFmtId="0" fontId="10" fillId="7" borderId="83" xfId="7" applyFont="1" applyFill="1" applyBorder="1" applyAlignment="1">
      <alignment horizontal="center" vertical="center"/>
    </xf>
    <xf numFmtId="0" fontId="10" fillId="7" borderId="12" xfId="6" applyFont="1" applyFill="1" applyBorder="1" applyAlignment="1">
      <alignment horizontal="center" vertical="center" shrinkToFit="1"/>
    </xf>
    <xf numFmtId="0" fontId="10" fillId="7" borderId="84" xfId="7" applyFont="1" applyFill="1" applyBorder="1" applyAlignment="1">
      <alignment horizontal="center" vertical="center"/>
    </xf>
    <xf numFmtId="0" fontId="3" fillId="0" borderId="88" xfId="6" applyFont="1" applyBorder="1" applyAlignment="1">
      <alignment horizontal="center" vertical="center"/>
    </xf>
    <xf numFmtId="56" fontId="10" fillId="7" borderId="88" xfId="6" applyNumberFormat="1" applyFont="1" applyFill="1" applyBorder="1" applyAlignment="1">
      <alignment horizontal="center" vertical="center"/>
    </xf>
    <xf numFmtId="0" fontId="10" fillId="7" borderId="92" xfId="7" applyFont="1" applyFill="1" applyBorder="1" applyAlignment="1">
      <alignment horizontal="center" vertical="center"/>
    </xf>
    <xf numFmtId="0" fontId="10" fillId="7" borderId="91" xfId="6" applyFont="1" applyFill="1" applyBorder="1" applyAlignment="1">
      <alignment horizontal="center" vertical="center" shrinkToFit="1"/>
    </xf>
    <xf numFmtId="0" fontId="10" fillId="7" borderId="93" xfId="7" applyFont="1" applyFill="1" applyBorder="1" applyAlignment="1">
      <alignment horizontal="center" vertical="center"/>
    </xf>
    <xf numFmtId="0" fontId="10" fillId="7" borderId="97" xfId="7" applyFont="1" applyFill="1" applyBorder="1" applyAlignment="1">
      <alignment horizontal="center" vertical="center"/>
    </xf>
    <xf numFmtId="0" fontId="10" fillId="7" borderId="5" xfId="6" applyFont="1" applyFill="1" applyBorder="1" applyAlignment="1">
      <alignment horizontal="center" vertical="center" shrinkToFit="1"/>
    </xf>
    <xf numFmtId="0" fontId="10" fillId="7" borderId="98" xfId="7" applyFont="1" applyFill="1" applyBorder="1" applyAlignment="1">
      <alignment horizontal="center" vertical="center"/>
    </xf>
    <xf numFmtId="0" fontId="10" fillId="0" borderId="88" xfId="6" applyFont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56" fontId="10" fillId="7" borderId="1" xfId="6" applyNumberFormat="1" applyFont="1" applyFill="1" applyBorder="1" applyAlignment="1">
      <alignment horizontal="center" vertical="center"/>
    </xf>
    <xf numFmtId="0" fontId="3" fillId="0" borderId="45" xfId="6" applyFont="1" applyBorder="1" applyAlignment="1">
      <alignment horizontal="center" vertical="center"/>
    </xf>
    <xf numFmtId="0" fontId="10" fillId="0" borderId="45" xfId="6" applyFont="1" applyBorder="1" applyAlignment="1">
      <alignment horizontal="center" vertical="center"/>
    </xf>
    <xf numFmtId="56" fontId="10" fillId="7" borderId="45" xfId="6" applyNumberFormat="1" applyFont="1" applyFill="1" applyBorder="1" applyAlignment="1">
      <alignment horizontal="center" vertical="center"/>
    </xf>
    <xf numFmtId="0" fontId="3" fillId="0" borderId="102" xfId="6" applyFont="1" applyBorder="1" applyAlignment="1">
      <alignment horizontal="center" vertical="center"/>
    </xf>
    <xf numFmtId="56" fontId="10" fillId="7" borderId="102" xfId="6" applyNumberFormat="1" applyFont="1" applyFill="1" applyBorder="1" applyAlignment="1">
      <alignment horizontal="center" vertical="center"/>
    </xf>
    <xf numFmtId="0" fontId="10" fillId="7" borderId="106" xfId="7" applyFont="1" applyFill="1" applyBorder="1" applyAlignment="1">
      <alignment horizontal="center" vertical="center"/>
    </xf>
    <xf numFmtId="0" fontId="10" fillId="7" borderId="105" xfId="6" applyFont="1" applyFill="1" applyBorder="1" applyAlignment="1">
      <alignment horizontal="center" vertical="center" shrinkToFit="1"/>
    </xf>
    <xf numFmtId="0" fontId="10" fillId="7" borderId="107" xfId="7" applyFont="1" applyFill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57" xfId="0" applyBorder="1">
      <alignment vertical="center"/>
    </xf>
    <xf numFmtId="0" fontId="0" fillId="0" borderId="82" xfId="0" applyBorder="1">
      <alignment vertical="center"/>
    </xf>
    <xf numFmtId="0" fontId="0" fillId="0" borderId="111" xfId="0" applyBorder="1">
      <alignment vertical="center"/>
    </xf>
    <xf numFmtId="56" fontId="10" fillId="0" borderId="46" xfId="7" applyNumberFormat="1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4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16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10" fillId="7" borderId="14" xfId="6" applyFont="1" applyFill="1" applyBorder="1" applyAlignment="1">
      <alignment horizontal="center" vertical="center"/>
    </xf>
    <xf numFmtId="0" fontId="3" fillId="0" borderId="117" xfId="7" applyFont="1" applyFill="1" applyBorder="1" applyAlignment="1">
      <alignment horizontal="center" vertical="center"/>
    </xf>
    <xf numFmtId="0" fontId="3" fillId="0" borderId="113" xfId="6" applyFont="1" applyFill="1" applyBorder="1" applyAlignment="1">
      <alignment horizontal="center" vertical="center" shrinkToFit="1"/>
    </xf>
    <xf numFmtId="0" fontId="3" fillId="0" borderId="118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10" fillId="0" borderId="1" xfId="7" applyNumberFormat="1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shrinkToFit="1"/>
    </xf>
    <xf numFmtId="0" fontId="3" fillId="0" borderId="1" xfId="6" applyFont="1" applyFill="1" applyBorder="1" applyAlignment="1">
      <alignment horizontal="center" vertical="center"/>
    </xf>
    <xf numFmtId="0" fontId="3" fillId="0" borderId="13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56" fontId="26" fillId="7" borderId="88" xfId="6" applyNumberFormat="1" applyFont="1" applyFill="1" applyBorder="1" applyAlignment="1">
      <alignment horizontal="center" vertical="center"/>
    </xf>
    <xf numFmtId="0" fontId="10" fillId="5" borderId="15" xfId="7" applyNumberFormat="1" applyFont="1" applyFill="1" applyBorder="1" applyAlignment="1">
      <alignment horizontal="center" vertical="center"/>
    </xf>
    <xf numFmtId="0" fontId="3" fillId="5" borderId="17" xfId="7" applyFont="1" applyFill="1" applyBorder="1" applyAlignment="1">
      <alignment horizontal="center" vertical="center"/>
    </xf>
    <xf numFmtId="0" fontId="3" fillId="5" borderId="18" xfId="6" applyFont="1" applyFill="1" applyBorder="1" applyAlignment="1">
      <alignment horizontal="center" vertical="center" shrinkToFit="1"/>
    </xf>
    <xf numFmtId="0" fontId="3" fillId="5" borderId="16" xfId="7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10" fillId="7" borderId="1" xfId="6" applyFont="1" applyFill="1" applyBorder="1" applyAlignment="1">
      <alignment horizontal="center" vertical="center"/>
    </xf>
    <xf numFmtId="0" fontId="10" fillId="7" borderId="0" xfId="6" applyFont="1" applyFill="1" applyBorder="1" applyAlignment="1">
      <alignment horizontal="center" vertical="center"/>
    </xf>
    <xf numFmtId="0" fontId="3" fillId="0" borderId="135" xfId="6" applyFont="1" applyBorder="1" applyAlignment="1">
      <alignment horizontal="center" vertical="center"/>
    </xf>
    <xf numFmtId="0" fontId="3" fillId="0" borderId="136" xfId="6" applyFont="1" applyBorder="1" applyAlignment="1">
      <alignment horizontal="center" vertical="center"/>
    </xf>
    <xf numFmtId="0" fontId="10" fillId="7" borderId="0" xfId="7" applyFont="1" applyFill="1" applyBorder="1" applyAlignment="1">
      <alignment horizontal="center" vertical="center"/>
    </xf>
    <xf numFmtId="0" fontId="10" fillId="7" borderId="0" xfId="6" applyFont="1" applyFill="1" applyBorder="1" applyAlignment="1">
      <alignment horizontal="center" vertical="center" shrinkToFit="1"/>
    </xf>
    <xf numFmtId="0" fontId="10" fillId="7" borderId="0" xfId="7" applyFont="1" applyFill="1" applyBorder="1"/>
    <xf numFmtId="56" fontId="10" fillId="7" borderId="0" xfId="6" applyNumberFormat="1" applyFont="1" applyFill="1" applyBorder="1" applyAlignment="1">
      <alignment horizontal="center" vertical="center"/>
    </xf>
    <xf numFmtId="20" fontId="10" fillId="7" borderId="0" xfId="6" applyNumberFormat="1" applyFont="1" applyFill="1" applyBorder="1" applyAlignment="1">
      <alignment horizontal="center" vertical="center"/>
    </xf>
    <xf numFmtId="0" fontId="1" fillId="0" borderId="0" xfId="10" applyBorder="1"/>
    <xf numFmtId="0" fontId="10" fillId="7" borderId="137" xfId="7" applyFont="1" applyFill="1" applyBorder="1" applyAlignment="1">
      <alignment horizontal="center" vertical="center"/>
    </xf>
    <xf numFmtId="0" fontId="10" fillId="7" borderId="3" xfId="6" applyFont="1" applyFill="1" applyBorder="1" applyAlignment="1">
      <alignment horizontal="center" vertical="center" shrinkToFit="1"/>
    </xf>
    <xf numFmtId="0" fontId="10" fillId="7" borderId="138" xfId="7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0" fontId="3" fillId="4" borderId="1" xfId="6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2" borderId="8" xfId="6" applyFont="1" applyFill="1" applyBorder="1" applyAlignment="1">
      <alignment horizontal="center" vertical="center"/>
    </xf>
    <xf numFmtId="0" fontId="3" fillId="2" borderId="5" xfId="6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5" fillId="0" borderId="2" xfId="5" applyFont="1" applyBorder="1" applyAlignment="1">
      <alignment horizontal="center" vertical="center" shrinkToFit="1"/>
    </xf>
    <xf numFmtId="0" fontId="5" fillId="0" borderId="10" xfId="5" applyFont="1" applyBorder="1" applyAlignment="1">
      <alignment horizontal="center" vertical="center" shrinkToFit="1"/>
    </xf>
    <xf numFmtId="0" fontId="5" fillId="0" borderId="8" xfId="5" applyFont="1" applyBorder="1" applyAlignment="1">
      <alignment horizontal="center" vertical="center" shrinkToFit="1"/>
    </xf>
    <xf numFmtId="0" fontId="5" fillId="0" borderId="9" xfId="5" applyFont="1" applyBorder="1" applyAlignment="1">
      <alignment horizontal="center" vertical="center" shrinkToFit="1"/>
    </xf>
    <xf numFmtId="56" fontId="5" fillId="0" borderId="6" xfId="5" applyNumberFormat="1" applyFont="1" applyBorder="1" applyAlignment="1">
      <alignment horizontal="center" vertical="center" shrinkToFit="1"/>
    </xf>
    <xf numFmtId="0" fontId="5" fillId="0" borderId="7" xfId="5" applyFont="1" applyBorder="1" applyAlignment="1">
      <alignment horizontal="center" vertical="center" shrinkToFit="1"/>
    </xf>
    <xf numFmtId="0" fontId="5" fillId="0" borderId="6" xfId="5" applyFont="1" applyBorder="1" applyAlignment="1">
      <alignment horizontal="center" vertical="center" shrinkToFit="1"/>
    </xf>
    <xf numFmtId="0" fontId="3" fillId="0" borderId="2" xfId="6" applyFont="1" applyFill="1" applyBorder="1" applyAlignment="1">
      <alignment horizontal="center" vertical="center"/>
    </xf>
    <xf numFmtId="0" fontId="3" fillId="0" borderId="34" xfId="6" applyFont="1" applyFill="1" applyBorder="1" applyAlignment="1">
      <alignment horizontal="center" vertical="center"/>
    </xf>
    <xf numFmtId="0" fontId="3" fillId="0" borderId="39" xfId="6" applyFont="1" applyFill="1" applyBorder="1" applyAlignment="1">
      <alignment horizontal="center" vertical="center"/>
    </xf>
    <xf numFmtId="0" fontId="11" fillId="0" borderId="44" xfId="8" applyFont="1" applyFill="1" applyBorder="1" applyAlignment="1">
      <alignment horizontal="center" vertical="center" shrinkToFit="1"/>
    </xf>
    <xf numFmtId="0" fontId="11" fillId="0" borderId="40" xfId="8" applyFont="1" applyFill="1" applyBorder="1" applyAlignment="1">
      <alignment horizontal="center" vertical="center" shrinkToFit="1"/>
    </xf>
    <xf numFmtId="0" fontId="14" fillId="0" borderId="36" xfId="9" applyFont="1" applyFill="1" applyBorder="1" applyAlignment="1">
      <alignment horizontal="center" vertical="center"/>
    </xf>
    <xf numFmtId="0" fontId="14" fillId="0" borderId="37" xfId="9" applyFont="1" applyFill="1" applyBorder="1" applyAlignment="1">
      <alignment horizontal="center" vertical="center"/>
    </xf>
    <xf numFmtId="0" fontId="14" fillId="0" borderId="38" xfId="9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7" xfId="6" applyFont="1" applyBorder="1">
      <alignment vertical="center"/>
    </xf>
    <xf numFmtId="0" fontId="10" fillId="0" borderId="8" xfId="6" applyFont="1" applyBorder="1">
      <alignment vertical="center"/>
    </xf>
    <xf numFmtId="0" fontId="10" fillId="0" borderId="9" xfId="6" applyFont="1" applyBorder="1">
      <alignment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176" fontId="10" fillId="0" borderId="14" xfId="7" applyNumberFormat="1" applyFont="1" applyFill="1" applyBorder="1" applyAlignment="1">
      <alignment horizontal="center" vertical="center"/>
    </xf>
    <xf numFmtId="176" fontId="10" fillId="0" borderId="45" xfId="7" applyNumberFormat="1" applyFont="1" applyFill="1" applyBorder="1" applyAlignment="1">
      <alignment horizontal="center" vertical="center"/>
    </xf>
    <xf numFmtId="56" fontId="10" fillId="0" borderId="14" xfId="7" applyNumberFormat="1" applyFont="1" applyFill="1" applyBorder="1" applyAlignment="1">
      <alignment horizontal="center" vertical="center"/>
    </xf>
    <xf numFmtId="56" fontId="10" fillId="0" borderId="45" xfId="7" applyNumberFormat="1" applyFont="1" applyFill="1" applyBorder="1" applyAlignment="1">
      <alignment horizontal="center" vertical="center"/>
    </xf>
    <xf numFmtId="0" fontId="13" fillId="6" borderId="0" xfId="6" applyFont="1" applyFill="1" applyBorder="1" applyAlignment="1">
      <alignment horizontal="center" vertical="center"/>
    </xf>
    <xf numFmtId="0" fontId="13" fillId="6" borderId="10" xfId="6" applyFont="1" applyFill="1" applyBorder="1" applyAlignment="1">
      <alignment horizontal="center" vertical="center"/>
    </xf>
    <xf numFmtId="0" fontId="12" fillId="0" borderId="11" xfId="6" applyFont="1" applyFill="1" applyBorder="1" applyAlignment="1">
      <alignment horizontal="center" vertical="center" shrinkToFit="1"/>
    </xf>
    <xf numFmtId="0" fontId="12" fillId="0" borderId="12" xfId="6" applyFont="1" applyFill="1" applyBorder="1" applyAlignment="1">
      <alignment horizontal="center" vertical="center" shrinkToFit="1"/>
    </xf>
    <xf numFmtId="0" fontId="12" fillId="0" borderId="13" xfId="6" applyFont="1" applyFill="1" applyBorder="1" applyAlignment="1">
      <alignment horizontal="center" vertical="center" shrinkToFit="1"/>
    </xf>
    <xf numFmtId="0" fontId="3" fillId="0" borderId="44" xfId="8" applyFont="1" applyFill="1" applyBorder="1" applyAlignment="1">
      <alignment horizontal="center" vertical="center" shrinkToFit="1"/>
    </xf>
    <xf numFmtId="0" fontId="3" fillId="0" borderId="40" xfId="8" applyFont="1" applyFill="1" applyBorder="1" applyAlignment="1">
      <alignment horizontal="center" vertical="center" shrinkToFit="1"/>
    </xf>
    <xf numFmtId="0" fontId="11" fillId="0" borderId="6" xfId="7" applyFont="1" applyFill="1" applyBorder="1" applyAlignment="1">
      <alignment horizontal="center" vertical="center" shrinkToFit="1"/>
    </xf>
    <xf numFmtId="0" fontId="11" fillId="0" borderId="3" xfId="7" applyFont="1" applyFill="1" applyBorder="1" applyAlignment="1">
      <alignment horizontal="center" vertical="center" shrinkToFit="1"/>
    </xf>
    <xf numFmtId="0" fontId="11" fillId="0" borderId="7" xfId="7" applyFont="1" applyFill="1" applyBorder="1" applyAlignment="1">
      <alignment horizontal="center" vertical="center" shrinkToFit="1"/>
    </xf>
    <xf numFmtId="0" fontId="11" fillId="0" borderId="2" xfId="7" applyFont="1" applyFill="1" applyBorder="1" applyAlignment="1">
      <alignment horizontal="center" vertical="center" shrinkToFit="1"/>
    </xf>
    <xf numFmtId="0" fontId="11" fillId="0" borderId="0" xfId="7" applyFont="1" applyFill="1" applyBorder="1" applyAlignment="1">
      <alignment horizontal="center" vertical="center" shrinkToFit="1"/>
    </xf>
    <xf numFmtId="0" fontId="11" fillId="0" borderId="10" xfId="7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11" xfId="6" applyFont="1" applyBorder="1" applyAlignment="1">
      <alignment horizontal="center" vertical="center"/>
    </xf>
    <xf numFmtId="0" fontId="1" fillId="0" borderId="13" xfId="6" applyBorder="1">
      <alignment vertical="center"/>
    </xf>
    <xf numFmtId="0" fontId="3" fillId="0" borderId="13" xfId="6" applyFont="1" applyBorder="1" applyAlignment="1">
      <alignment horizontal="center" vertical="center"/>
    </xf>
    <xf numFmtId="0" fontId="3" fillId="0" borderId="42" xfId="7" applyFont="1" applyFill="1" applyBorder="1" applyAlignment="1">
      <alignment horizontal="center" vertical="center"/>
    </xf>
    <xf numFmtId="0" fontId="3" fillId="0" borderId="43" xfId="7" applyFont="1" applyFill="1" applyBorder="1" applyAlignment="1">
      <alignment horizontal="center" vertical="center"/>
    </xf>
    <xf numFmtId="20" fontId="10" fillId="0" borderId="16" xfId="8" applyNumberFormat="1" applyFont="1" applyFill="1" applyBorder="1" applyAlignment="1">
      <alignment horizontal="center" vertical="center"/>
    </xf>
    <xf numFmtId="20" fontId="10" fillId="0" borderId="17" xfId="8" applyNumberFormat="1" applyFont="1" applyFill="1" applyBorder="1" applyAlignment="1">
      <alignment horizontal="center" vertical="center"/>
    </xf>
    <xf numFmtId="0" fontId="3" fillId="0" borderId="16" xfId="7" applyFont="1" applyFill="1" applyBorder="1" applyAlignment="1">
      <alignment horizontal="center" vertical="center"/>
    </xf>
    <xf numFmtId="0" fontId="3" fillId="0" borderId="18" xfId="7" applyFont="1" applyFill="1" applyBorder="1" applyAlignment="1">
      <alignment horizontal="center" vertical="center"/>
    </xf>
    <xf numFmtId="0" fontId="3" fillId="0" borderId="126" xfId="7" applyFont="1" applyFill="1" applyBorder="1" applyAlignment="1">
      <alignment horizontal="center" vertical="center"/>
    </xf>
    <xf numFmtId="0" fontId="3" fillId="0" borderId="129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center" vertical="center"/>
    </xf>
    <xf numFmtId="0" fontId="3" fillId="0" borderId="132" xfId="7" applyFont="1" applyFill="1" applyBorder="1" applyAlignment="1">
      <alignment horizontal="center" vertical="center"/>
    </xf>
    <xf numFmtId="0" fontId="3" fillId="0" borderId="133" xfId="7" applyFont="1" applyFill="1" applyBorder="1" applyAlignment="1">
      <alignment horizontal="center" vertical="center"/>
    </xf>
    <xf numFmtId="0" fontId="3" fillId="0" borderId="134" xfId="7" applyFont="1" applyFill="1" applyBorder="1" applyAlignment="1">
      <alignment horizontal="center" vertical="center"/>
    </xf>
    <xf numFmtId="0" fontId="11" fillId="0" borderId="8" xfId="7" applyFont="1" applyFill="1" applyBorder="1" applyAlignment="1">
      <alignment horizontal="center" vertical="center" shrinkToFit="1"/>
    </xf>
    <xf numFmtId="0" fontId="11" fillId="0" borderId="5" xfId="7" applyFont="1" applyFill="1" applyBorder="1" applyAlignment="1">
      <alignment horizontal="center" vertical="center" shrinkToFit="1"/>
    </xf>
    <xf numFmtId="0" fontId="11" fillId="0" borderId="9" xfId="7" applyFont="1" applyFill="1" applyBorder="1" applyAlignment="1">
      <alignment horizontal="center" vertical="center" shrinkToFit="1"/>
    </xf>
    <xf numFmtId="20" fontId="10" fillId="0" borderId="24" xfId="8" applyNumberFormat="1" applyFont="1" applyFill="1" applyBorder="1" applyAlignment="1">
      <alignment horizontal="center" vertical="center"/>
    </xf>
    <xf numFmtId="20" fontId="10" fillId="0" borderId="25" xfId="8" applyNumberFormat="1" applyFont="1" applyFill="1" applyBorder="1" applyAlignment="1">
      <alignment horizontal="center" vertical="center"/>
    </xf>
    <xf numFmtId="0" fontId="3" fillId="0" borderId="24" xfId="7" applyFont="1" applyFill="1" applyBorder="1" applyAlignment="1">
      <alignment horizontal="center" vertical="center"/>
    </xf>
    <xf numFmtId="0" fontId="3" fillId="0" borderId="26" xfId="7" applyFont="1" applyFill="1" applyBorder="1" applyAlignment="1">
      <alignment horizontal="center" vertical="center"/>
    </xf>
    <xf numFmtId="0" fontId="3" fillId="0" borderId="127" xfId="7" applyFont="1" applyFill="1" applyBorder="1" applyAlignment="1">
      <alignment horizontal="center" vertical="center"/>
    </xf>
    <xf numFmtId="0" fontId="3" fillId="0" borderId="131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41" xfId="7" applyFont="1" applyFill="1" applyBorder="1" applyAlignment="1">
      <alignment horizontal="center" vertical="center"/>
    </xf>
    <xf numFmtId="0" fontId="11" fillId="5" borderId="6" xfId="7" applyFont="1" applyFill="1" applyBorder="1" applyAlignment="1">
      <alignment horizontal="center" vertical="center" shrinkToFit="1"/>
    </xf>
    <xf numFmtId="0" fontId="11" fillId="5" borderId="3" xfId="7" applyFont="1" applyFill="1" applyBorder="1" applyAlignment="1">
      <alignment horizontal="center" vertical="center" shrinkToFit="1"/>
    </xf>
    <xf numFmtId="0" fontId="11" fillId="5" borderId="7" xfId="7" applyFont="1" applyFill="1" applyBorder="1" applyAlignment="1">
      <alignment horizontal="center" vertical="center" shrinkToFit="1"/>
    </xf>
    <xf numFmtId="20" fontId="11" fillId="5" borderId="16" xfId="8" applyNumberFormat="1" applyFont="1" applyFill="1" applyBorder="1" applyAlignment="1">
      <alignment horizontal="center" vertical="center"/>
    </xf>
    <xf numFmtId="20" fontId="11" fillId="5" borderId="17" xfId="8" applyNumberFormat="1" applyFont="1" applyFill="1" applyBorder="1" applyAlignment="1">
      <alignment horizontal="center" vertical="center"/>
    </xf>
    <xf numFmtId="0" fontId="3" fillId="5" borderId="16" xfId="7" applyFont="1" applyFill="1" applyBorder="1" applyAlignment="1">
      <alignment horizontal="center" vertical="center"/>
    </xf>
    <xf numFmtId="0" fontId="3" fillId="5" borderId="18" xfId="7" applyFont="1" applyFill="1" applyBorder="1" applyAlignment="1">
      <alignment horizontal="center" vertical="center"/>
    </xf>
    <xf numFmtId="0" fontId="3" fillId="5" borderId="126" xfId="7" applyFont="1" applyFill="1" applyBorder="1" applyAlignment="1">
      <alignment horizontal="center" vertical="center"/>
    </xf>
    <xf numFmtId="0" fontId="3" fillId="5" borderId="130" xfId="7" applyFont="1" applyFill="1" applyBorder="1" applyAlignment="1">
      <alignment horizontal="center" vertical="center"/>
    </xf>
    <xf numFmtId="0" fontId="3" fillId="5" borderId="31" xfId="7" applyFont="1" applyFill="1" applyBorder="1" applyAlignment="1">
      <alignment horizontal="center" vertical="center"/>
    </xf>
    <xf numFmtId="0" fontId="3" fillId="5" borderId="20" xfId="7" applyFont="1" applyFill="1" applyBorder="1" applyAlignment="1">
      <alignment horizontal="center" vertical="center"/>
    </xf>
    <xf numFmtId="0" fontId="12" fillId="5" borderId="1" xfId="6" applyFont="1" applyFill="1" applyBorder="1" applyAlignment="1">
      <alignment horizontal="center" vertical="center"/>
    </xf>
    <xf numFmtId="20" fontId="11" fillId="0" borderId="16" xfId="8" applyNumberFormat="1" applyFont="1" applyFill="1" applyBorder="1" applyAlignment="1">
      <alignment horizontal="center" vertical="center"/>
    </xf>
    <xf numFmtId="20" fontId="11" fillId="0" borderId="17" xfId="8" applyNumberFormat="1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horizontal="center" vertical="center" shrinkToFit="1"/>
    </xf>
    <xf numFmtId="20" fontId="11" fillId="0" borderId="1" xfId="8" applyNumberFormat="1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3" fillId="0" borderId="125" xfId="7" applyFont="1" applyFill="1" applyBorder="1" applyAlignment="1">
      <alignment horizontal="center" vertical="center"/>
    </xf>
    <xf numFmtId="0" fontId="3" fillId="0" borderId="128" xfId="7" applyFont="1" applyFill="1" applyBorder="1" applyAlignment="1">
      <alignment horizontal="center" vertical="center"/>
    </xf>
    <xf numFmtId="0" fontId="9" fillId="6" borderId="5" xfId="6" applyFont="1" applyFill="1" applyBorder="1" applyAlignment="1">
      <alignment horizontal="center" vertical="center"/>
    </xf>
    <xf numFmtId="20" fontId="3" fillId="0" borderId="6" xfId="6" applyNumberFormat="1" applyFont="1" applyBorder="1" applyAlignment="1">
      <alignment horizontal="center" vertical="center"/>
    </xf>
    <xf numFmtId="20" fontId="3" fillId="0" borderId="7" xfId="6" applyNumberFormat="1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7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3" fillId="0" borderId="22" xfId="7" applyFont="1" applyFill="1" applyBorder="1" applyAlignment="1">
      <alignment horizontal="center" vertical="center"/>
    </xf>
    <xf numFmtId="0" fontId="12" fillId="0" borderId="16" xfId="6" applyFont="1" applyFill="1" applyBorder="1" applyAlignment="1">
      <alignment horizontal="center" vertical="center"/>
    </xf>
    <xf numFmtId="0" fontId="12" fillId="0" borderId="18" xfId="6" applyFont="1" applyFill="1" applyBorder="1" applyAlignment="1">
      <alignment horizontal="center" vertical="center"/>
    </xf>
    <xf numFmtId="0" fontId="12" fillId="0" borderId="19" xfId="6" applyFont="1" applyFill="1" applyBorder="1" applyAlignment="1">
      <alignment horizontal="center" vertical="center"/>
    </xf>
    <xf numFmtId="0" fontId="12" fillId="0" borderId="22" xfId="6" applyFont="1" applyFill="1" applyBorder="1" applyAlignment="1">
      <alignment horizontal="center" vertical="center"/>
    </xf>
    <xf numFmtId="0" fontId="12" fillId="0" borderId="17" xfId="6" applyFont="1" applyFill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/>
    </xf>
    <xf numFmtId="0" fontId="3" fillId="0" borderId="30" xfId="7" applyFont="1" applyFill="1" applyBorder="1" applyAlignment="1">
      <alignment horizontal="center" vertical="center"/>
    </xf>
    <xf numFmtId="0" fontId="12" fillId="0" borderId="24" xfId="6" applyFont="1" applyFill="1" applyBorder="1" applyAlignment="1">
      <alignment horizontal="center" vertical="center"/>
    </xf>
    <xf numFmtId="0" fontId="12" fillId="0" borderId="26" xfId="6" applyFont="1" applyFill="1" applyBorder="1" applyAlignment="1">
      <alignment horizontal="center" vertical="center"/>
    </xf>
    <xf numFmtId="0" fontId="12" fillId="0" borderId="27" xfId="6" applyFont="1" applyFill="1" applyBorder="1" applyAlignment="1">
      <alignment horizontal="center" vertical="center"/>
    </xf>
    <xf numFmtId="0" fontId="12" fillId="0" borderId="30" xfId="6" applyFont="1" applyFill="1" applyBorder="1" applyAlignment="1">
      <alignment horizontal="center" vertical="center"/>
    </xf>
    <xf numFmtId="0" fontId="12" fillId="0" borderId="25" xfId="6" applyFont="1" applyFill="1" applyBorder="1" applyAlignment="1">
      <alignment horizontal="center" vertical="center"/>
    </xf>
    <xf numFmtId="20" fontId="11" fillId="0" borderId="24" xfId="8" applyNumberFormat="1" applyFont="1" applyFill="1" applyBorder="1" applyAlignment="1">
      <alignment horizontal="center" vertical="center"/>
    </xf>
    <xf numFmtId="20" fontId="11" fillId="0" borderId="25" xfId="8" applyNumberFormat="1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3" fillId="0" borderId="31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3" fillId="0" borderId="35" xfId="8" applyFont="1" applyFill="1" applyBorder="1" applyAlignment="1">
      <alignment horizontal="center" vertical="center" shrinkToFit="1"/>
    </xf>
    <xf numFmtId="20" fontId="25" fillId="0" borderId="24" xfId="0" applyNumberFormat="1" applyFont="1" applyBorder="1" applyAlignment="1">
      <alignment horizontal="center" vertical="center"/>
    </xf>
    <xf numFmtId="20" fontId="25" fillId="0" borderId="25" xfId="0" applyNumberFormat="1" applyFont="1" applyBorder="1" applyAlignment="1">
      <alignment horizontal="center" vertical="center"/>
    </xf>
    <xf numFmtId="0" fontId="3" fillId="0" borderId="55" xfId="7" applyFont="1" applyFill="1" applyBorder="1" applyAlignment="1">
      <alignment horizontal="center" vertical="center"/>
    </xf>
    <xf numFmtId="0" fontId="3" fillId="0" borderId="57" xfId="7" applyFont="1" applyFill="1" applyBorder="1" applyAlignment="1">
      <alignment horizontal="center" vertical="center"/>
    </xf>
    <xf numFmtId="0" fontId="3" fillId="0" borderId="60" xfId="7" applyFont="1" applyFill="1" applyBorder="1" applyAlignment="1">
      <alignment horizontal="center" vertical="center"/>
    </xf>
    <xf numFmtId="0" fontId="3" fillId="0" borderId="56" xfId="7" applyFont="1" applyFill="1" applyBorder="1" applyAlignment="1">
      <alignment horizontal="center" vertical="center"/>
    </xf>
    <xf numFmtId="0" fontId="3" fillId="0" borderId="122" xfId="7" applyFont="1" applyFill="1" applyBorder="1" applyAlignment="1">
      <alignment horizontal="center" vertical="center"/>
    </xf>
    <xf numFmtId="0" fontId="3" fillId="0" borderId="123" xfId="7" applyFont="1" applyFill="1" applyBorder="1" applyAlignment="1">
      <alignment horizontal="center" vertical="center"/>
    </xf>
    <xf numFmtId="0" fontId="3" fillId="0" borderId="124" xfId="7" applyFont="1" applyFill="1" applyBorder="1" applyAlignment="1">
      <alignment horizontal="center" vertical="center"/>
    </xf>
    <xf numFmtId="20" fontId="11" fillId="0" borderId="36" xfId="8" applyNumberFormat="1" applyFont="1" applyFill="1" applyBorder="1" applyAlignment="1">
      <alignment horizontal="center" vertical="center"/>
    </xf>
    <xf numFmtId="20" fontId="11" fillId="0" borderId="38" xfId="8" applyNumberFormat="1" applyFont="1" applyFill="1" applyBorder="1" applyAlignment="1">
      <alignment horizontal="center" vertical="center"/>
    </xf>
    <xf numFmtId="0" fontId="3" fillId="0" borderId="36" xfId="7" applyFont="1" applyFill="1" applyBorder="1" applyAlignment="1">
      <alignment horizontal="center" vertical="center"/>
    </xf>
    <xf numFmtId="0" fontId="3" fillId="0" borderId="37" xfId="7" applyFont="1" applyFill="1" applyBorder="1" applyAlignment="1">
      <alignment horizontal="center" vertical="center"/>
    </xf>
    <xf numFmtId="0" fontId="3" fillId="0" borderId="49" xfId="7" applyFont="1" applyFill="1" applyBorder="1" applyAlignment="1">
      <alignment horizontal="center" vertical="center"/>
    </xf>
    <xf numFmtId="0" fontId="3" fillId="0" borderId="50" xfId="7" applyFont="1" applyFill="1" applyBorder="1" applyAlignment="1">
      <alignment horizontal="center" vertical="center"/>
    </xf>
    <xf numFmtId="0" fontId="3" fillId="0" borderId="47" xfId="7" applyFont="1" applyFill="1" applyBorder="1" applyAlignment="1">
      <alignment horizontal="center" vertical="center"/>
    </xf>
    <xf numFmtId="0" fontId="3" fillId="0" borderId="119" xfId="7" applyFont="1" applyFill="1" applyBorder="1" applyAlignment="1">
      <alignment horizontal="center" vertical="center" shrinkToFit="1"/>
    </xf>
    <xf numFmtId="0" fontId="3" fillId="0" borderId="120" xfId="7" applyFont="1" applyFill="1" applyBorder="1" applyAlignment="1">
      <alignment horizontal="center" vertical="center" shrinkToFit="1"/>
    </xf>
    <xf numFmtId="0" fontId="3" fillId="0" borderId="121" xfId="7" applyFont="1" applyFill="1" applyBorder="1" applyAlignment="1">
      <alignment horizontal="center" vertical="center" shrinkToFit="1"/>
    </xf>
    <xf numFmtId="0" fontId="3" fillId="0" borderId="120" xfId="7" applyFont="1" applyFill="1" applyBorder="1" applyAlignment="1">
      <alignment horizontal="center" vertical="center"/>
    </xf>
    <xf numFmtId="0" fontId="3" fillId="0" borderId="121" xfId="7" applyFont="1" applyFill="1" applyBorder="1" applyAlignment="1">
      <alignment horizontal="center" vertical="center"/>
    </xf>
    <xf numFmtId="20" fontId="25" fillId="0" borderId="16" xfId="0" applyNumberFormat="1" applyFont="1" applyBorder="1" applyAlignment="1">
      <alignment horizontal="center" vertical="center"/>
    </xf>
    <xf numFmtId="20" fontId="25" fillId="0" borderId="17" xfId="0" applyNumberFormat="1" applyFont="1" applyBorder="1" applyAlignment="1">
      <alignment horizontal="center" vertical="center"/>
    </xf>
    <xf numFmtId="20" fontId="25" fillId="5" borderId="24" xfId="0" applyNumberFormat="1" applyFont="1" applyFill="1" applyBorder="1" applyAlignment="1">
      <alignment horizontal="center" vertical="center"/>
    </xf>
    <xf numFmtId="20" fontId="25" fillId="5" borderId="25" xfId="0" applyNumberFormat="1" applyFont="1" applyFill="1" applyBorder="1" applyAlignment="1">
      <alignment horizontal="center" vertical="center"/>
    </xf>
    <xf numFmtId="20" fontId="25" fillId="5" borderId="16" xfId="0" applyNumberFormat="1" applyFont="1" applyFill="1" applyBorder="1" applyAlignment="1">
      <alignment horizontal="center" vertical="center"/>
    </xf>
    <xf numFmtId="20" fontId="25" fillId="5" borderId="17" xfId="0" applyNumberFormat="1" applyFont="1" applyFill="1" applyBorder="1" applyAlignment="1">
      <alignment horizontal="center" vertical="center"/>
    </xf>
    <xf numFmtId="0" fontId="3" fillId="0" borderId="115" xfId="7" applyFont="1" applyFill="1" applyBorder="1" applyAlignment="1">
      <alignment horizontal="center" vertical="center"/>
    </xf>
    <xf numFmtId="0" fontId="3" fillId="0" borderId="113" xfId="7" applyFont="1" applyFill="1" applyBorder="1" applyAlignment="1">
      <alignment horizontal="center" vertical="center"/>
    </xf>
    <xf numFmtId="0" fontId="3" fillId="0" borderId="114" xfId="7" applyFont="1" applyFill="1" applyBorder="1" applyAlignment="1">
      <alignment horizontal="center" vertical="center"/>
    </xf>
    <xf numFmtId="0" fontId="3" fillId="0" borderId="116" xfId="7" applyFont="1" applyFill="1" applyBorder="1" applyAlignment="1">
      <alignment horizontal="center" vertical="center"/>
    </xf>
    <xf numFmtId="0" fontId="3" fillId="0" borderId="112" xfId="7" applyFont="1" applyFill="1" applyBorder="1" applyAlignment="1">
      <alignment horizontal="center" vertical="center"/>
    </xf>
    <xf numFmtId="0" fontId="3" fillId="0" borderId="12" xfId="6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/>
    </xf>
    <xf numFmtId="0" fontId="1" fillId="5" borderId="12" xfId="1" applyFill="1" applyBorder="1" applyAlignment="1">
      <alignment horizontal="center" vertical="center"/>
    </xf>
    <xf numFmtId="0" fontId="1" fillId="5" borderId="13" xfId="1" applyFill="1" applyBorder="1" applyAlignment="1">
      <alignment horizontal="center" vertical="center"/>
    </xf>
    <xf numFmtId="0" fontId="3" fillId="5" borderId="1" xfId="6" applyFont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3" fillId="0" borderId="0" xfId="5" applyFont="1" applyFill="1" applyAlignment="1">
      <alignment vertical="center" shrinkToFit="1"/>
    </xf>
    <xf numFmtId="0" fontId="16" fillId="0" borderId="0" xfId="5" applyFont="1" applyFill="1" applyAlignment="1">
      <alignment vertical="center"/>
    </xf>
    <xf numFmtId="0" fontId="5" fillId="0" borderId="6" xfId="5" applyFont="1" applyFill="1" applyBorder="1" applyAlignment="1">
      <alignment horizontal="center" vertical="center" shrinkToFit="1"/>
    </xf>
    <xf numFmtId="0" fontId="5" fillId="0" borderId="7" xfId="5" applyFont="1" applyFill="1" applyBorder="1" applyAlignment="1">
      <alignment horizontal="center" vertical="center" shrinkToFit="1"/>
    </xf>
    <xf numFmtId="0" fontId="5" fillId="0" borderId="8" xfId="5" applyFont="1" applyFill="1" applyBorder="1" applyAlignment="1">
      <alignment horizontal="center" vertical="center" shrinkToFit="1"/>
    </xf>
    <xf numFmtId="0" fontId="5" fillId="0" borderId="9" xfId="5" applyFont="1" applyFill="1" applyBorder="1" applyAlignment="1">
      <alignment horizontal="center" vertical="center" shrinkToFit="1"/>
    </xf>
    <xf numFmtId="0" fontId="19" fillId="0" borderId="75" xfId="5" applyFont="1" applyFill="1" applyBorder="1" applyAlignment="1">
      <alignment horizontal="center" vertical="center"/>
    </xf>
    <xf numFmtId="0" fontId="19" fillId="0" borderId="3" xfId="5" applyFont="1" applyFill="1" applyBorder="1" applyAlignment="1">
      <alignment horizontal="center" vertical="center"/>
    </xf>
    <xf numFmtId="0" fontId="19" fillId="0" borderId="76" xfId="5" applyFont="1" applyFill="1" applyBorder="1" applyAlignment="1">
      <alignment horizontal="center" vertical="center"/>
    </xf>
    <xf numFmtId="0" fontId="0" fillId="0" borderId="0" xfId="5" applyFont="1" applyFill="1" applyBorder="1" applyAlignment="1">
      <alignment horizontal="center" vertical="center" shrinkToFit="1"/>
    </xf>
    <xf numFmtId="0" fontId="1" fillId="0" borderId="0" xfId="5" applyFill="1" applyBorder="1" applyAlignment="1">
      <alignment horizontal="center" vertical="center" shrinkToFit="1"/>
    </xf>
    <xf numFmtId="0" fontId="1" fillId="0" borderId="73" xfId="5" applyFont="1" applyFill="1" applyBorder="1" applyAlignment="1">
      <alignment horizontal="center" vertical="center" shrinkToFit="1"/>
    </xf>
    <xf numFmtId="0" fontId="1" fillId="0" borderId="5" xfId="5" applyFill="1" applyBorder="1" applyAlignment="1">
      <alignment horizontal="center" vertical="center" shrinkToFit="1"/>
    </xf>
    <xf numFmtId="0" fontId="1" fillId="0" borderId="5" xfId="5" applyFont="1" applyFill="1" applyBorder="1" applyAlignment="1">
      <alignment horizontal="center" vertical="center" shrinkToFit="1"/>
    </xf>
    <xf numFmtId="0" fontId="1" fillId="0" borderId="74" xfId="5" applyFill="1" applyBorder="1" applyAlignment="1">
      <alignment horizontal="center" vertical="center" shrinkToFit="1"/>
    </xf>
    <xf numFmtId="0" fontId="0" fillId="0" borderId="73" xfId="5" applyFont="1" applyFill="1" applyBorder="1" applyAlignment="1">
      <alignment horizontal="center" vertical="center" shrinkToFit="1"/>
    </xf>
    <xf numFmtId="0" fontId="0" fillId="0" borderId="0" xfId="5" applyFont="1" applyFill="1" applyBorder="1" applyAlignment="1">
      <alignment horizontal="center" vertical="center"/>
    </xf>
    <xf numFmtId="0" fontId="1" fillId="0" borderId="69" xfId="5" applyFill="1" applyBorder="1" applyAlignment="1">
      <alignment horizontal="center" vertical="center"/>
    </xf>
    <xf numFmtId="0" fontId="21" fillId="0" borderId="0" xfId="5" applyFont="1" applyFill="1" applyAlignment="1">
      <alignment vertical="center" shrinkToFit="1"/>
    </xf>
    <xf numFmtId="0" fontId="22" fillId="0" borderId="0" xfId="5" applyFont="1" applyFill="1" applyAlignment="1">
      <alignment vertical="center"/>
    </xf>
    <xf numFmtId="0" fontId="1" fillId="0" borderId="0" xfId="5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56" fontId="0" fillId="0" borderId="0" xfId="5" applyNumberFormat="1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 shrinkToFit="1"/>
    </xf>
    <xf numFmtId="0" fontId="0" fillId="0" borderId="65" xfId="5" applyFont="1" applyFill="1" applyBorder="1" applyAlignment="1">
      <alignment horizontal="center" vertical="center"/>
    </xf>
    <xf numFmtId="0" fontId="17" fillId="0" borderId="0" xfId="5" applyFont="1" applyFill="1" applyAlignment="1">
      <alignment vertical="center" shrinkToFit="1"/>
    </xf>
    <xf numFmtId="0" fontId="18" fillId="0" borderId="0" xfId="5" applyFont="1" applyFill="1" applyAlignment="1">
      <alignment vertical="center" shrinkToFit="1"/>
    </xf>
    <xf numFmtId="0" fontId="1" fillId="0" borderId="0" xfId="5" applyFill="1" applyAlignment="1">
      <alignment vertical="center"/>
    </xf>
    <xf numFmtId="0" fontId="3" fillId="0" borderId="45" xfId="6" applyFont="1" applyBorder="1" applyAlignment="1">
      <alignment horizontal="center" vertical="center"/>
    </xf>
    <xf numFmtId="0" fontId="10" fillId="0" borderId="14" xfId="6" applyFont="1" applyBorder="1" applyAlignment="1">
      <alignment horizontal="center" vertical="center"/>
    </xf>
    <xf numFmtId="0" fontId="10" fillId="0" borderId="45" xfId="6" applyFont="1" applyBorder="1" applyAlignment="1">
      <alignment horizontal="center" vertical="center"/>
    </xf>
    <xf numFmtId="56" fontId="10" fillId="7" borderId="14" xfId="6" applyNumberFormat="1" applyFont="1" applyFill="1" applyBorder="1" applyAlignment="1">
      <alignment horizontal="center" vertical="center"/>
    </xf>
    <xf numFmtId="56" fontId="10" fillId="7" borderId="45" xfId="6" applyNumberFormat="1" applyFont="1" applyFill="1" applyBorder="1" applyAlignment="1">
      <alignment horizontal="center" vertical="center"/>
    </xf>
    <xf numFmtId="20" fontId="10" fillId="7" borderId="6" xfId="6" applyNumberFormat="1" applyFont="1" applyFill="1" applyBorder="1" applyAlignment="1">
      <alignment horizontal="center" vertical="center"/>
    </xf>
    <xf numFmtId="20" fontId="10" fillId="7" borderId="7" xfId="6" applyNumberFormat="1" applyFont="1" applyFill="1" applyBorder="1" applyAlignment="1">
      <alignment horizontal="center" vertical="center"/>
    </xf>
    <xf numFmtId="20" fontId="10" fillId="7" borderId="8" xfId="6" applyNumberFormat="1" applyFont="1" applyFill="1" applyBorder="1" applyAlignment="1">
      <alignment horizontal="center" vertical="center"/>
    </xf>
    <xf numFmtId="20" fontId="10" fillId="7" borderId="9" xfId="6" applyNumberFormat="1" applyFont="1" applyFill="1" applyBorder="1" applyAlignment="1">
      <alignment horizontal="center" vertical="center"/>
    </xf>
    <xf numFmtId="0" fontId="10" fillId="7" borderId="6" xfId="7" applyFont="1" applyFill="1" applyBorder="1" applyAlignment="1">
      <alignment horizontal="center" vertical="center"/>
    </xf>
    <xf numFmtId="0" fontId="10" fillId="7" borderId="3" xfId="7" applyFont="1" applyFill="1" applyBorder="1" applyAlignment="1">
      <alignment horizontal="center" vertical="center"/>
    </xf>
    <xf numFmtId="0" fontId="10" fillId="7" borderId="139" xfId="7" applyFont="1" applyFill="1" applyBorder="1" applyAlignment="1">
      <alignment horizontal="center" vertical="center"/>
    </xf>
    <xf numFmtId="0" fontId="10" fillId="7" borderId="8" xfId="7" applyFont="1" applyFill="1" applyBorder="1" applyAlignment="1">
      <alignment horizontal="center" vertical="center"/>
    </xf>
    <xf numFmtId="0" fontId="10" fillId="7" borderId="5" xfId="7" applyFont="1" applyFill="1" applyBorder="1" applyAlignment="1">
      <alignment horizontal="center" vertical="center"/>
    </xf>
    <xf numFmtId="0" fontId="10" fillId="7" borderId="99" xfId="7" applyFont="1" applyFill="1" applyBorder="1" applyAlignment="1">
      <alignment horizontal="center" vertical="center"/>
    </xf>
    <xf numFmtId="0" fontId="10" fillId="7" borderId="140" xfId="7" applyFont="1" applyFill="1" applyBorder="1" applyAlignment="1">
      <alignment horizontal="center" vertical="center"/>
    </xf>
    <xf numFmtId="0" fontId="10" fillId="7" borderId="7" xfId="7" applyFont="1" applyFill="1" applyBorder="1" applyAlignment="1">
      <alignment horizontal="center" vertical="center"/>
    </xf>
    <xf numFmtId="0" fontId="10" fillId="7" borderId="101" xfId="7" applyFont="1" applyFill="1" applyBorder="1" applyAlignment="1">
      <alignment horizontal="center" vertical="center"/>
    </xf>
    <xf numFmtId="0" fontId="10" fillId="7" borderId="9" xfId="7" applyFont="1" applyFill="1" applyBorder="1" applyAlignment="1">
      <alignment horizontal="center" vertical="center"/>
    </xf>
    <xf numFmtId="0" fontId="10" fillId="7" borderId="6" xfId="6" applyFont="1" applyFill="1" applyBorder="1" applyAlignment="1">
      <alignment horizontal="center" vertical="center"/>
    </xf>
    <xf numFmtId="0" fontId="10" fillId="7" borderId="3" xfId="6" applyFont="1" applyFill="1" applyBorder="1" applyAlignment="1">
      <alignment horizontal="center" vertical="center"/>
    </xf>
    <xf numFmtId="0" fontId="10" fillId="7" borderId="139" xfId="6" applyFont="1" applyFill="1" applyBorder="1" applyAlignment="1">
      <alignment horizontal="center" vertical="center"/>
    </xf>
    <xf numFmtId="0" fontId="10" fillId="7" borderId="8" xfId="6" applyFont="1" applyFill="1" applyBorder="1" applyAlignment="1">
      <alignment horizontal="center" vertical="center"/>
    </xf>
    <xf numFmtId="0" fontId="10" fillId="7" borderId="5" xfId="6" applyFont="1" applyFill="1" applyBorder="1" applyAlignment="1">
      <alignment horizontal="center" vertical="center"/>
    </xf>
    <xf numFmtId="0" fontId="10" fillId="7" borderId="99" xfId="6" applyFont="1" applyFill="1" applyBorder="1" applyAlignment="1">
      <alignment horizontal="center" vertical="center"/>
    </xf>
    <xf numFmtId="0" fontId="10" fillId="7" borderId="140" xfId="6" applyFont="1" applyFill="1" applyBorder="1" applyAlignment="1">
      <alignment horizontal="center" vertical="center"/>
    </xf>
    <xf numFmtId="0" fontId="10" fillId="7" borderId="7" xfId="6" applyFont="1" applyFill="1" applyBorder="1" applyAlignment="1">
      <alignment horizontal="center" vertical="center"/>
    </xf>
    <xf numFmtId="0" fontId="10" fillId="7" borderId="101" xfId="6" applyFont="1" applyFill="1" applyBorder="1" applyAlignment="1">
      <alignment horizontal="center" vertical="center"/>
    </xf>
    <xf numFmtId="0" fontId="10" fillId="7" borderId="9" xfId="6" applyFont="1" applyFill="1" applyBorder="1" applyAlignment="1">
      <alignment horizontal="center" vertical="center"/>
    </xf>
    <xf numFmtId="0" fontId="10" fillId="7" borderId="89" xfId="7" applyFont="1" applyFill="1" applyBorder="1" applyAlignment="1">
      <alignment horizontal="center" vertical="center"/>
    </xf>
    <xf numFmtId="0" fontId="10" fillId="7" borderId="91" xfId="7" applyFont="1" applyFill="1" applyBorder="1" applyAlignment="1">
      <alignment horizontal="center" vertical="center"/>
    </xf>
    <xf numFmtId="0" fontId="10" fillId="7" borderId="94" xfId="7" applyFont="1" applyFill="1" applyBorder="1" applyAlignment="1">
      <alignment horizontal="center" vertical="center"/>
    </xf>
    <xf numFmtId="0" fontId="10" fillId="7" borderId="95" xfId="7" applyFont="1" applyFill="1" applyBorder="1"/>
    <xf numFmtId="0" fontId="10" fillId="7" borderId="92" xfId="7" applyFont="1" applyFill="1" applyBorder="1"/>
    <xf numFmtId="0" fontId="10" fillId="7" borderId="89" xfId="6" applyFont="1" applyFill="1" applyBorder="1" applyAlignment="1">
      <alignment horizontal="center" vertical="center"/>
    </xf>
    <xf numFmtId="0" fontId="10" fillId="7" borderId="91" xfId="6" applyFont="1" applyFill="1" applyBorder="1" applyAlignment="1">
      <alignment horizontal="center" vertical="center"/>
    </xf>
    <xf numFmtId="0" fontId="10" fillId="7" borderId="94" xfId="6" applyFont="1" applyFill="1" applyBorder="1" applyAlignment="1">
      <alignment horizontal="center" vertical="center"/>
    </xf>
    <xf numFmtId="0" fontId="10" fillId="7" borderId="96" xfId="6" applyFont="1" applyFill="1" applyBorder="1" applyAlignment="1">
      <alignment horizontal="center" vertical="center"/>
    </xf>
    <xf numFmtId="0" fontId="10" fillId="7" borderId="90" xfId="6" applyFont="1" applyFill="1" applyBorder="1" applyAlignment="1">
      <alignment horizontal="center" vertical="center"/>
    </xf>
    <xf numFmtId="0" fontId="10" fillId="7" borderId="88" xfId="6" applyFont="1" applyFill="1" applyBorder="1" applyAlignment="1">
      <alignment horizontal="center" vertical="center"/>
    </xf>
    <xf numFmtId="20" fontId="10" fillId="5" borderId="8" xfId="6" applyNumberFormat="1" applyFont="1" applyFill="1" applyBorder="1" applyAlignment="1">
      <alignment horizontal="center" vertical="center"/>
    </xf>
    <xf numFmtId="20" fontId="10" fillId="5" borderId="9" xfId="6" applyNumberFormat="1" applyFont="1" applyFill="1" applyBorder="1" applyAlignment="1">
      <alignment horizontal="center" vertical="center"/>
    </xf>
    <xf numFmtId="0" fontId="10" fillId="7" borderId="100" xfId="7" applyFont="1" applyFill="1" applyBorder="1"/>
    <xf numFmtId="0" fontId="10" fillId="7" borderId="97" xfId="7" applyFont="1" applyFill="1" applyBorder="1"/>
    <xf numFmtId="0" fontId="10" fillId="7" borderId="45" xfId="6" applyFont="1" applyFill="1" applyBorder="1" applyAlignment="1">
      <alignment horizontal="center" vertical="center"/>
    </xf>
    <xf numFmtId="20" fontId="10" fillId="7" borderId="89" xfId="6" applyNumberFormat="1" applyFont="1" applyFill="1" applyBorder="1" applyAlignment="1">
      <alignment horizontal="center" vertical="center"/>
    </xf>
    <xf numFmtId="20" fontId="10" fillId="7" borderId="90" xfId="6" applyNumberFormat="1" applyFont="1" applyFill="1" applyBorder="1" applyAlignment="1">
      <alignment horizontal="center" vertical="center"/>
    </xf>
    <xf numFmtId="20" fontId="10" fillId="7" borderId="11" xfId="6" applyNumberFormat="1" applyFont="1" applyFill="1" applyBorder="1" applyAlignment="1">
      <alignment horizontal="center" vertical="center"/>
    </xf>
    <xf numFmtId="20" fontId="10" fillId="7" borderId="13" xfId="6" applyNumberFormat="1" applyFont="1" applyFill="1" applyBorder="1" applyAlignment="1">
      <alignment horizontal="center" vertical="center"/>
    </xf>
    <xf numFmtId="0" fontId="10" fillId="7" borderId="11" xfId="7" applyFont="1" applyFill="1" applyBorder="1" applyAlignment="1">
      <alignment horizontal="center" vertical="center"/>
    </xf>
    <xf numFmtId="0" fontId="10" fillId="7" borderId="12" xfId="7" applyFont="1" applyFill="1" applyBorder="1" applyAlignment="1">
      <alignment horizontal="center" vertical="center"/>
    </xf>
    <xf numFmtId="0" fontId="10" fillId="7" borderId="85" xfId="7" applyFont="1" applyFill="1" applyBorder="1" applyAlignment="1">
      <alignment horizontal="center" vertical="center"/>
    </xf>
    <xf numFmtId="0" fontId="10" fillId="7" borderId="86" xfId="7" applyFont="1" applyFill="1" applyBorder="1"/>
    <xf numFmtId="0" fontId="10" fillId="7" borderId="83" xfId="7" applyFont="1" applyFill="1" applyBorder="1"/>
    <xf numFmtId="0" fontId="10" fillId="7" borderId="11" xfId="6" applyFont="1" applyFill="1" applyBorder="1" applyAlignment="1">
      <alignment horizontal="center" vertical="center"/>
    </xf>
    <xf numFmtId="0" fontId="10" fillId="7" borderId="12" xfId="6" applyFont="1" applyFill="1" applyBorder="1" applyAlignment="1">
      <alignment horizontal="center" vertical="center"/>
    </xf>
    <xf numFmtId="0" fontId="10" fillId="7" borderId="85" xfId="6" applyFont="1" applyFill="1" applyBorder="1" applyAlignment="1">
      <alignment horizontal="center" vertical="center"/>
    </xf>
    <xf numFmtId="0" fontId="10" fillId="7" borderId="87" xfId="6" applyFont="1" applyFill="1" applyBorder="1" applyAlignment="1">
      <alignment horizontal="center" vertical="center"/>
    </xf>
    <xf numFmtId="0" fontId="10" fillId="7" borderId="13" xfId="6" applyFont="1" applyFill="1" applyBorder="1" applyAlignment="1">
      <alignment horizontal="center" vertical="center"/>
    </xf>
    <xf numFmtId="0" fontId="10" fillId="7" borderId="1" xfId="6" applyFont="1" applyFill="1" applyBorder="1" applyAlignment="1">
      <alignment horizontal="center" vertical="center"/>
    </xf>
    <xf numFmtId="0" fontId="10" fillId="7" borderId="14" xfId="6" applyFont="1" applyFill="1" applyBorder="1" applyAlignment="1">
      <alignment horizontal="center" vertical="center"/>
    </xf>
    <xf numFmtId="20" fontId="10" fillId="7" borderId="103" xfId="6" applyNumberFormat="1" applyFont="1" applyFill="1" applyBorder="1" applyAlignment="1">
      <alignment horizontal="center" vertical="center"/>
    </xf>
    <xf numFmtId="20" fontId="10" fillId="7" borderId="104" xfId="6" applyNumberFormat="1" applyFont="1" applyFill="1" applyBorder="1" applyAlignment="1">
      <alignment horizontal="center" vertical="center"/>
    </xf>
    <xf numFmtId="0" fontId="10" fillId="7" borderId="103" xfId="7" applyFont="1" applyFill="1" applyBorder="1" applyAlignment="1">
      <alignment horizontal="center" vertical="center"/>
    </xf>
    <xf numFmtId="0" fontId="10" fillId="7" borderId="105" xfId="7" applyFont="1" applyFill="1" applyBorder="1" applyAlignment="1">
      <alignment horizontal="center" vertical="center"/>
    </xf>
    <xf numFmtId="0" fontId="10" fillId="7" borderId="108" xfId="7" applyFont="1" applyFill="1" applyBorder="1" applyAlignment="1">
      <alignment horizontal="center" vertical="center"/>
    </xf>
    <xf numFmtId="0" fontId="10" fillId="7" borderId="109" xfId="7" applyFont="1" applyFill="1" applyBorder="1"/>
    <xf numFmtId="0" fontId="10" fillId="7" borderId="106" xfId="7" applyFont="1" applyFill="1" applyBorder="1"/>
    <xf numFmtId="0" fontId="10" fillId="7" borderId="103" xfId="6" applyFont="1" applyFill="1" applyBorder="1" applyAlignment="1">
      <alignment horizontal="center" vertical="center"/>
    </xf>
    <xf numFmtId="0" fontId="10" fillId="7" borderId="105" xfId="6" applyFont="1" applyFill="1" applyBorder="1" applyAlignment="1">
      <alignment horizontal="center" vertical="center"/>
    </xf>
    <xf numFmtId="0" fontId="10" fillId="7" borderId="108" xfId="6" applyFont="1" applyFill="1" applyBorder="1" applyAlignment="1">
      <alignment horizontal="center" vertical="center"/>
    </xf>
    <xf numFmtId="0" fontId="10" fillId="7" borderId="110" xfId="6" applyFont="1" applyFill="1" applyBorder="1" applyAlignment="1">
      <alignment horizontal="center" vertical="center"/>
    </xf>
    <xf numFmtId="0" fontId="10" fillId="7" borderId="104" xfId="6" applyFont="1" applyFill="1" applyBorder="1" applyAlignment="1">
      <alignment horizontal="center" vertical="center"/>
    </xf>
    <xf numFmtId="0" fontId="10" fillId="7" borderId="102" xfId="6" applyFont="1" applyFill="1" applyBorder="1" applyAlignment="1">
      <alignment horizontal="center" vertical="center"/>
    </xf>
    <xf numFmtId="20" fontId="10" fillId="5" borderId="103" xfId="6" applyNumberFormat="1" applyFont="1" applyFill="1" applyBorder="1" applyAlignment="1">
      <alignment horizontal="center" vertical="center"/>
    </xf>
    <xf numFmtId="20" fontId="10" fillId="5" borderId="104" xfId="6" applyNumberFormat="1" applyFont="1" applyFill="1" applyBorder="1" applyAlignment="1">
      <alignment horizontal="center" vertical="center"/>
    </xf>
    <xf numFmtId="20" fontId="10" fillId="5" borderId="11" xfId="6" applyNumberFormat="1" applyFont="1" applyFill="1" applyBorder="1" applyAlignment="1">
      <alignment horizontal="center" vertical="center"/>
    </xf>
    <xf numFmtId="20" fontId="10" fillId="5" borderId="13" xfId="6" applyNumberFormat="1" applyFont="1" applyFill="1" applyBorder="1" applyAlignment="1">
      <alignment horizontal="center" vertical="center"/>
    </xf>
    <xf numFmtId="20" fontId="26" fillId="7" borderId="89" xfId="6" applyNumberFormat="1" applyFont="1" applyFill="1" applyBorder="1" applyAlignment="1">
      <alignment horizontal="center" vertical="center"/>
    </xf>
    <xf numFmtId="20" fontId="26" fillId="7" borderId="90" xfId="6" applyNumberFormat="1" applyFont="1" applyFill="1" applyBorder="1" applyAlignment="1">
      <alignment horizontal="center" vertical="center"/>
    </xf>
    <xf numFmtId="0" fontId="26" fillId="7" borderId="89" xfId="6" applyFont="1" applyFill="1" applyBorder="1" applyAlignment="1">
      <alignment horizontal="center" vertical="center"/>
    </xf>
    <xf numFmtId="0" fontId="26" fillId="7" borderId="91" xfId="6" applyFont="1" applyFill="1" applyBorder="1" applyAlignment="1">
      <alignment horizontal="center" vertical="center"/>
    </xf>
    <xf numFmtId="0" fontId="26" fillId="7" borderId="94" xfId="6" applyFont="1" applyFill="1" applyBorder="1" applyAlignment="1">
      <alignment horizontal="center" vertical="center"/>
    </xf>
    <xf numFmtId="0" fontId="26" fillId="7" borderId="96" xfId="6" applyFont="1" applyFill="1" applyBorder="1" applyAlignment="1">
      <alignment horizontal="center" vertical="center"/>
    </xf>
    <xf numFmtId="0" fontId="26" fillId="7" borderId="90" xfId="6" applyFont="1" applyFill="1" applyBorder="1" applyAlignment="1">
      <alignment horizontal="center" vertical="center"/>
    </xf>
    <xf numFmtId="0" fontId="26" fillId="7" borderId="11" xfId="6" applyFont="1" applyFill="1" applyBorder="1" applyAlignment="1">
      <alignment horizontal="center" vertical="center"/>
    </xf>
    <xf numFmtId="0" fontId="26" fillId="7" borderId="12" xfId="6" applyFont="1" applyFill="1" applyBorder="1" applyAlignment="1">
      <alignment horizontal="center" vertical="center"/>
    </xf>
    <xf numFmtId="0" fontId="26" fillId="7" borderId="85" xfId="6" applyFont="1" applyFill="1" applyBorder="1" applyAlignment="1">
      <alignment horizontal="center" vertical="center"/>
    </xf>
    <xf numFmtId="0" fontId="26" fillId="7" borderId="87" xfId="6" applyFont="1" applyFill="1" applyBorder="1" applyAlignment="1">
      <alignment horizontal="center" vertical="center"/>
    </xf>
    <xf numFmtId="0" fontId="26" fillId="7" borderId="13" xfId="6" applyFont="1" applyFill="1" applyBorder="1" applyAlignment="1">
      <alignment horizontal="center" vertical="center"/>
    </xf>
    <xf numFmtId="0" fontId="24" fillId="0" borderId="0" xfId="6" applyFont="1" applyBorder="1" applyAlignment="1">
      <alignment horizontal="center" vertical="center"/>
    </xf>
    <xf numFmtId="20" fontId="10" fillId="5" borderId="6" xfId="6" applyNumberFormat="1" applyFont="1" applyFill="1" applyBorder="1" applyAlignment="1">
      <alignment horizontal="center" vertical="center"/>
    </xf>
    <xf numFmtId="20" fontId="10" fillId="5" borderId="7" xfId="6" applyNumberFormat="1" applyFont="1" applyFill="1" applyBorder="1" applyAlignment="1">
      <alignment horizontal="center" vertical="center"/>
    </xf>
    <xf numFmtId="20" fontId="10" fillId="8" borderId="11" xfId="6" applyNumberFormat="1" applyFont="1" applyFill="1" applyBorder="1" applyAlignment="1">
      <alignment horizontal="center" vertical="center"/>
    </xf>
    <xf numFmtId="20" fontId="10" fillId="8" borderId="13" xfId="6" applyNumberFormat="1" applyFont="1" applyFill="1" applyBorder="1" applyAlignment="1">
      <alignment horizontal="center" vertical="center"/>
    </xf>
    <xf numFmtId="20" fontId="10" fillId="8" borderId="89" xfId="6" applyNumberFormat="1" applyFont="1" applyFill="1" applyBorder="1" applyAlignment="1">
      <alignment horizontal="center" vertical="center"/>
    </xf>
    <xf numFmtId="20" fontId="10" fillId="8" borderId="90" xfId="6" applyNumberFormat="1" applyFont="1" applyFill="1" applyBorder="1" applyAlignment="1">
      <alignment horizontal="center" vertical="center"/>
    </xf>
    <xf numFmtId="20" fontId="10" fillId="0" borderId="89" xfId="6" applyNumberFormat="1" applyFont="1" applyFill="1" applyBorder="1" applyAlignment="1">
      <alignment horizontal="center" vertical="center"/>
    </xf>
    <xf numFmtId="20" fontId="10" fillId="0" borderId="90" xfId="6" applyNumberFormat="1" applyFont="1" applyFill="1" applyBorder="1" applyAlignment="1">
      <alignment horizontal="center" vertical="center"/>
    </xf>
    <xf numFmtId="20" fontId="10" fillId="0" borderId="8" xfId="6" applyNumberFormat="1" applyFont="1" applyFill="1" applyBorder="1" applyAlignment="1">
      <alignment horizontal="center" vertical="center"/>
    </xf>
    <xf numFmtId="20" fontId="10" fillId="0" borderId="9" xfId="6" applyNumberFormat="1" applyFont="1" applyFill="1" applyBorder="1" applyAlignment="1">
      <alignment horizontal="center" vertical="center"/>
    </xf>
    <xf numFmtId="0" fontId="3" fillId="0" borderId="54" xfId="6" applyFont="1" applyFill="1" applyBorder="1" applyAlignment="1">
      <alignment horizontal="center" vertical="center"/>
    </xf>
    <xf numFmtId="0" fontId="3" fillId="0" borderId="141" xfId="6" applyFont="1" applyFill="1" applyBorder="1" applyAlignment="1">
      <alignment horizontal="center" vertical="center"/>
    </xf>
    <xf numFmtId="56" fontId="10" fillId="0" borderId="54" xfId="7" applyNumberFormat="1" applyFont="1" applyFill="1" applyBorder="1" applyAlignment="1">
      <alignment horizontal="center" vertical="center"/>
    </xf>
    <xf numFmtId="56" fontId="10" fillId="0" borderId="141" xfId="7" applyNumberFormat="1" applyFont="1" applyFill="1" applyBorder="1" applyAlignment="1">
      <alignment horizontal="center" vertical="center"/>
    </xf>
    <xf numFmtId="20" fontId="25" fillId="0" borderId="6" xfId="0" applyNumberFormat="1" applyFont="1" applyBorder="1" applyAlignment="1">
      <alignment horizontal="center" vertical="center"/>
    </xf>
    <xf numFmtId="20" fontId="25" fillId="0" borderId="7" xfId="0" applyNumberFormat="1" applyFont="1" applyBorder="1" applyAlignment="1">
      <alignment horizontal="center" vertical="center"/>
    </xf>
    <xf numFmtId="20" fontId="25" fillId="0" borderId="115" xfId="0" applyNumberFormat="1" applyFont="1" applyBorder="1" applyAlignment="1">
      <alignment horizontal="center" vertical="center"/>
    </xf>
    <xf numFmtId="20" fontId="25" fillId="0" borderId="114" xfId="0" applyNumberFormat="1" applyFont="1" applyBorder="1" applyAlignment="1">
      <alignment horizontal="center" vertical="center"/>
    </xf>
    <xf numFmtId="0" fontId="3" fillId="0" borderId="142" xfId="7" applyFont="1" applyFill="1" applyBorder="1" applyAlignment="1">
      <alignment horizontal="center" vertical="center"/>
    </xf>
    <xf numFmtId="0" fontId="3" fillId="0" borderId="119" xfId="7" applyFont="1" applyFill="1" applyBorder="1" applyAlignment="1">
      <alignment horizontal="center" vertical="center"/>
    </xf>
    <xf numFmtId="0" fontId="3" fillId="0" borderId="143" xfId="7" applyFont="1" applyFill="1" applyBorder="1" applyAlignment="1">
      <alignment horizontal="center" vertical="center"/>
    </xf>
    <xf numFmtId="0" fontId="3" fillId="0" borderId="144" xfId="7" applyFont="1" applyFill="1" applyBorder="1" applyAlignment="1">
      <alignment horizontal="center" vertical="center"/>
    </xf>
  </cellXfs>
  <cellStyles count="11">
    <cellStyle name="標準" xfId="0" builtinId="0"/>
    <cellStyle name="標準 2" xfId="2"/>
    <cellStyle name="標準 3" xfId="3"/>
    <cellStyle name="標準 3 2" xfId="10"/>
    <cellStyle name="標準 4" xfId="4"/>
    <cellStyle name="標準 5" xfId="5"/>
    <cellStyle name="標準 6" xfId="1"/>
    <cellStyle name="標準_09 クラブユース U15宮城日程．結果 0429" xfId="8"/>
    <cellStyle name="標準_８チ‐ムリ‐グ表(原本）" xfId="9"/>
    <cellStyle name="標準_Cグループ日程(1)" xfId="6"/>
    <cellStyle name="標準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95</xdr:row>
      <xdr:rowOff>0</xdr:rowOff>
    </xdr:from>
    <xdr:to>
      <xdr:col>17</xdr:col>
      <xdr:colOff>0</xdr:colOff>
      <xdr:row>104</xdr:row>
      <xdr:rowOff>171450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181100" y="19897725"/>
          <a:ext cx="321945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9525</xdr:rowOff>
    </xdr:from>
    <xdr:to>
      <xdr:col>11</xdr:col>
      <xdr:colOff>0</xdr:colOff>
      <xdr:row>28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181100" y="4333875"/>
          <a:ext cx="19335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47</xdr:row>
      <xdr:rowOff>9525</xdr:rowOff>
    </xdr:from>
    <xdr:to>
      <xdr:col>14</xdr:col>
      <xdr:colOff>0</xdr:colOff>
      <xdr:row>55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181100" y="9906000"/>
          <a:ext cx="32194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116</xdr:row>
      <xdr:rowOff>0</xdr:rowOff>
    </xdr:from>
    <xdr:to>
      <xdr:col>14</xdr:col>
      <xdr:colOff>38100</xdr:colOff>
      <xdr:row>124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81100" y="24888825"/>
          <a:ext cx="32575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30</xdr:row>
      <xdr:rowOff>9525</xdr:rowOff>
    </xdr:from>
    <xdr:to>
      <xdr:col>11</xdr:col>
      <xdr:colOff>0</xdr:colOff>
      <xdr:row>36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181100" y="4333875"/>
          <a:ext cx="19240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47</xdr:row>
      <xdr:rowOff>9525</xdr:rowOff>
    </xdr:from>
    <xdr:to>
      <xdr:col>14</xdr:col>
      <xdr:colOff>0</xdr:colOff>
      <xdr:row>55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171575" y="10096500"/>
          <a:ext cx="312420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116</xdr:row>
      <xdr:rowOff>0</xdr:rowOff>
    </xdr:from>
    <xdr:to>
      <xdr:col>14</xdr:col>
      <xdr:colOff>38100</xdr:colOff>
      <xdr:row>124</xdr:row>
      <xdr:rowOff>0</xdr:rowOff>
    </xdr:to>
    <xdr:sp macro="" textlink="">
      <xdr:nvSpPr>
        <xdr:cNvPr id="9" name="Lin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81100" y="25079325"/>
          <a:ext cx="32575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17</xdr:col>
      <xdr:colOff>0</xdr:colOff>
      <xdr:row>79</xdr:row>
      <xdr:rowOff>171450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171575" y="18849975"/>
          <a:ext cx="312420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36</xdr:row>
      <xdr:rowOff>95249</xdr:rowOff>
    </xdr:from>
    <xdr:to>
      <xdr:col>3</xdr:col>
      <xdr:colOff>209549</xdr:colOff>
      <xdr:row>37</xdr:row>
      <xdr:rowOff>152399</xdr:rowOff>
    </xdr:to>
    <xdr:sp macro="" textlink="">
      <xdr:nvSpPr>
        <xdr:cNvPr id="2" name="Rectangle 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90599" y="592454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【13】</a:t>
          </a:r>
        </a:p>
      </xdr:txBody>
    </xdr:sp>
    <xdr:clientData/>
  </xdr:twoCellAnchor>
  <xdr:twoCellAnchor>
    <xdr:from>
      <xdr:col>6</xdr:col>
      <xdr:colOff>238125</xdr:colOff>
      <xdr:row>36</xdr:row>
      <xdr:rowOff>85725</xdr:rowOff>
    </xdr:from>
    <xdr:to>
      <xdr:col>7</xdr:col>
      <xdr:colOff>219075</xdr:colOff>
      <xdr:row>37</xdr:row>
      <xdr:rowOff>123825</xdr:rowOff>
    </xdr:to>
    <xdr:sp macro="" textlink="">
      <xdr:nvSpPr>
        <xdr:cNvPr id="3" name="Rectangle 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581275" y="5915025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【14】</a:t>
          </a:r>
        </a:p>
      </xdr:txBody>
    </xdr:sp>
    <xdr:clientData/>
  </xdr:twoCellAnchor>
  <xdr:twoCellAnchor>
    <xdr:from>
      <xdr:col>10</xdr:col>
      <xdr:colOff>247649</xdr:colOff>
      <xdr:row>36</xdr:row>
      <xdr:rowOff>85725</xdr:rowOff>
    </xdr:from>
    <xdr:to>
      <xdr:col>11</xdr:col>
      <xdr:colOff>285749</xdr:colOff>
      <xdr:row>37</xdr:row>
      <xdr:rowOff>152400</xdr:rowOff>
    </xdr:to>
    <xdr:sp macro="" textlink="">
      <xdr:nvSpPr>
        <xdr:cNvPr id="4" name="Rectangle 15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152899" y="5915025"/>
          <a:ext cx="428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【15】</a:t>
          </a:r>
        </a:p>
      </xdr:txBody>
    </xdr:sp>
    <xdr:clientData/>
  </xdr:twoCellAnchor>
  <xdr:twoCellAnchor>
    <xdr:from>
      <xdr:col>14</xdr:col>
      <xdr:colOff>219075</xdr:colOff>
      <xdr:row>36</xdr:row>
      <xdr:rowOff>76200</xdr:rowOff>
    </xdr:from>
    <xdr:to>
      <xdr:col>15</xdr:col>
      <xdr:colOff>200025</xdr:colOff>
      <xdr:row>37</xdr:row>
      <xdr:rowOff>142875</xdr:rowOff>
    </xdr:to>
    <xdr:sp macro="" textlink="">
      <xdr:nvSpPr>
        <xdr:cNvPr id="5" name="Rectangle 16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686425" y="5905500"/>
          <a:ext cx="3714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【16】</a:t>
          </a:r>
        </a:p>
      </xdr:txBody>
    </xdr:sp>
    <xdr:clientData/>
  </xdr:twoCellAnchor>
  <xdr:twoCellAnchor>
    <xdr:from>
      <xdr:col>4</xdr:col>
      <xdr:colOff>219074</xdr:colOff>
      <xdr:row>32</xdr:row>
      <xdr:rowOff>114299</xdr:rowOff>
    </xdr:from>
    <xdr:to>
      <xdr:col>5</xdr:col>
      <xdr:colOff>219074</xdr:colOff>
      <xdr:row>34</xdr:row>
      <xdr:rowOff>9524</xdr:rowOff>
    </xdr:to>
    <xdr:sp macro="" textlink="">
      <xdr:nvSpPr>
        <xdr:cNvPr id="6" name="Rectangle 17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781174" y="529589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【17】</a:t>
          </a:r>
        </a:p>
      </xdr:txBody>
    </xdr:sp>
    <xdr:clientData/>
  </xdr:twoCellAnchor>
  <xdr:twoCellAnchor>
    <xdr:from>
      <xdr:col>12</xdr:col>
      <xdr:colOff>257174</xdr:colOff>
      <xdr:row>32</xdr:row>
      <xdr:rowOff>123824</xdr:rowOff>
    </xdr:from>
    <xdr:to>
      <xdr:col>13</xdr:col>
      <xdr:colOff>238124</xdr:colOff>
      <xdr:row>33</xdr:row>
      <xdr:rowOff>161924</xdr:rowOff>
    </xdr:to>
    <xdr:sp macro="" textlink="">
      <xdr:nvSpPr>
        <xdr:cNvPr id="7" name="Rectangle 18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4943474" y="5305424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【18】</a:t>
          </a:r>
        </a:p>
      </xdr:txBody>
    </xdr:sp>
    <xdr:clientData/>
  </xdr:twoCellAnchor>
  <xdr:twoCellAnchor>
    <xdr:from>
      <xdr:col>4</xdr:col>
      <xdr:colOff>257174</xdr:colOff>
      <xdr:row>42</xdr:row>
      <xdr:rowOff>152399</xdr:rowOff>
    </xdr:from>
    <xdr:to>
      <xdr:col>6</xdr:col>
      <xdr:colOff>19050</xdr:colOff>
      <xdr:row>44</xdr:row>
      <xdr:rowOff>28575</xdr:rowOff>
    </xdr:to>
    <xdr:sp macro="" textlink="">
      <xdr:nvSpPr>
        <xdr:cNvPr id="8" name="Rectangle 19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819274" y="6953249"/>
          <a:ext cx="542926" cy="200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257175</xdr:colOff>
      <xdr:row>42</xdr:row>
      <xdr:rowOff>152400</xdr:rowOff>
    </xdr:from>
    <xdr:to>
      <xdr:col>13</xdr:col>
      <xdr:colOff>163770</xdr:colOff>
      <xdr:row>44</xdr:row>
      <xdr:rowOff>0</xdr:rowOff>
    </xdr:to>
    <xdr:sp macro="" textlink="">
      <xdr:nvSpPr>
        <xdr:cNvPr id="9" name="Rectangle 2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4943475" y="6953250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228600</xdr:colOff>
      <xdr:row>45</xdr:row>
      <xdr:rowOff>38099</xdr:rowOff>
    </xdr:from>
    <xdr:to>
      <xdr:col>9</xdr:col>
      <xdr:colOff>161925</xdr:colOff>
      <xdr:row>46</xdr:row>
      <xdr:rowOff>123825</xdr:rowOff>
    </xdr:to>
    <xdr:sp macro="" textlink="">
      <xdr:nvSpPr>
        <xdr:cNvPr id="10" name="Rectangle 5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3352800" y="7324724"/>
          <a:ext cx="323850" cy="2476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【21】</a:t>
          </a:r>
        </a:p>
      </xdr:txBody>
    </xdr:sp>
    <xdr:clientData/>
  </xdr:twoCellAnchor>
  <xdr:twoCellAnchor>
    <xdr:from>
      <xdr:col>8</xdr:col>
      <xdr:colOff>200026</xdr:colOff>
      <xdr:row>47</xdr:row>
      <xdr:rowOff>152401</xdr:rowOff>
    </xdr:from>
    <xdr:to>
      <xdr:col>9</xdr:col>
      <xdr:colOff>133351</xdr:colOff>
      <xdr:row>49</xdr:row>
      <xdr:rowOff>57151</xdr:rowOff>
    </xdr:to>
    <xdr:sp macro="" textlink="">
      <xdr:nvSpPr>
        <xdr:cNvPr id="11" name="Rectangle 22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3324226" y="7762876"/>
          <a:ext cx="3238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【22】</a:t>
          </a:r>
        </a:p>
      </xdr:txBody>
    </xdr:sp>
    <xdr:clientData/>
  </xdr:twoCellAnchor>
  <xdr:twoCellAnchor>
    <xdr:from>
      <xdr:col>8</xdr:col>
      <xdr:colOff>209550</xdr:colOff>
      <xdr:row>29</xdr:row>
      <xdr:rowOff>114300</xdr:rowOff>
    </xdr:from>
    <xdr:to>
      <xdr:col>9</xdr:col>
      <xdr:colOff>190500</xdr:colOff>
      <xdr:row>31</xdr:row>
      <xdr:rowOff>9525</xdr:rowOff>
    </xdr:to>
    <xdr:sp macro="" textlink="">
      <xdr:nvSpPr>
        <xdr:cNvPr id="12" name="Rectangle 2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3333750" y="4810125"/>
          <a:ext cx="3714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【23】</a:t>
          </a:r>
        </a:p>
      </xdr:txBody>
    </xdr:sp>
    <xdr:clientData/>
  </xdr:twoCellAnchor>
  <xdr:twoCellAnchor>
    <xdr:from>
      <xdr:col>8</xdr:col>
      <xdr:colOff>190500</xdr:colOff>
      <xdr:row>26</xdr:row>
      <xdr:rowOff>142875</xdr:rowOff>
    </xdr:from>
    <xdr:to>
      <xdr:col>9</xdr:col>
      <xdr:colOff>222974</xdr:colOff>
      <xdr:row>28</xdr:row>
      <xdr:rowOff>28575</xdr:rowOff>
    </xdr:to>
    <xdr:sp macro="" textlink="">
      <xdr:nvSpPr>
        <xdr:cNvPr id="13" name="Rectangle 24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3314700" y="4352925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【24】</a:t>
          </a:r>
        </a:p>
      </xdr:txBody>
    </xdr:sp>
    <xdr:clientData/>
  </xdr:twoCellAnchor>
  <xdr:twoCellAnchor>
    <xdr:from>
      <xdr:col>2</xdr:col>
      <xdr:colOff>247650</xdr:colOff>
      <xdr:row>12</xdr:row>
      <xdr:rowOff>133350</xdr:rowOff>
    </xdr:from>
    <xdr:to>
      <xdr:col>3</xdr:col>
      <xdr:colOff>154245</xdr:colOff>
      <xdr:row>14</xdr:row>
      <xdr:rowOff>11430</xdr:rowOff>
    </xdr:to>
    <xdr:sp macro="" textlink="">
      <xdr:nvSpPr>
        <xdr:cNvPr id="14" name="Rectangle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028700" y="20764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6</xdr:col>
      <xdr:colOff>257175</xdr:colOff>
      <xdr:row>12</xdr:row>
      <xdr:rowOff>142875</xdr:rowOff>
    </xdr:from>
    <xdr:to>
      <xdr:col>7</xdr:col>
      <xdr:colOff>156389</xdr:colOff>
      <xdr:row>14</xdr:row>
      <xdr:rowOff>23051</xdr:rowOff>
    </xdr:to>
    <xdr:sp macro="" textlink="">
      <xdr:nvSpPr>
        <xdr:cNvPr id="15" name="Rectangle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2600325" y="2085975"/>
          <a:ext cx="289739" cy="204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228600</xdr:colOff>
      <xdr:row>12</xdr:row>
      <xdr:rowOff>133350</xdr:rowOff>
    </xdr:from>
    <xdr:to>
      <xdr:col>11</xdr:col>
      <xdr:colOff>135195</xdr:colOff>
      <xdr:row>14</xdr:row>
      <xdr:rowOff>13526</xdr:rowOff>
    </xdr:to>
    <xdr:sp macro="" textlink="">
      <xdr:nvSpPr>
        <xdr:cNvPr id="16" name="Rectangle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4133850" y="2076450"/>
          <a:ext cx="297120" cy="204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247650</xdr:colOff>
      <xdr:row>12</xdr:row>
      <xdr:rowOff>123825</xdr:rowOff>
    </xdr:from>
    <xdr:to>
      <xdr:col>15</xdr:col>
      <xdr:colOff>146864</xdr:colOff>
      <xdr:row>14</xdr:row>
      <xdr:rowOff>1905</xdr:rowOff>
    </xdr:to>
    <xdr:sp macro="" textlink="">
      <xdr:nvSpPr>
        <xdr:cNvPr id="17" name="Rectangle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5715000" y="2066925"/>
          <a:ext cx="289739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247650</xdr:colOff>
      <xdr:row>8</xdr:row>
      <xdr:rowOff>114300</xdr:rowOff>
    </xdr:from>
    <xdr:to>
      <xdr:col>5</xdr:col>
      <xdr:colOff>154245</xdr:colOff>
      <xdr:row>9</xdr:row>
      <xdr:rowOff>154305</xdr:rowOff>
    </xdr:to>
    <xdr:sp macro="" textlink="">
      <xdr:nvSpPr>
        <xdr:cNvPr id="18" name="Rectangle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1809750" y="14097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257175</xdr:colOff>
      <xdr:row>8</xdr:row>
      <xdr:rowOff>123825</xdr:rowOff>
    </xdr:from>
    <xdr:to>
      <xdr:col>13</xdr:col>
      <xdr:colOff>163770</xdr:colOff>
      <xdr:row>9</xdr:row>
      <xdr:rowOff>158288</xdr:rowOff>
    </xdr:to>
    <xdr:sp macro="" textlink="">
      <xdr:nvSpPr>
        <xdr:cNvPr id="19" name="Rectangle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4943475" y="1419225"/>
          <a:ext cx="297120" cy="1963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257175</xdr:colOff>
      <xdr:row>19</xdr:row>
      <xdr:rowOff>0</xdr:rowOff>
    </xdr:from>
    <xdr:to>
      <xdr:col>5</xdr:col>
      <xdr:colOff>163770</xdr:colOff>
      <xdr:row>20</xdr:row>
      <xdr:rowOff>9525</xdr:rowOff>
    </xdr:to>
    <xdr:sp macro="" textlink="">
      <xdr:nvSpPr>
        <xdr:cNvPr id="20" name="Rectangle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1819275" y="3076575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247650</xdr:colOff>
      <xdr:row>18</xdr:row>
      <xdr:rowOff>152400</xdr:rowOff>
    </xdr:from>
    <xdr:to>
      <xdr:col>13</xdr:col>
      <xdr:colOff>154245</xdr:colOff>
      <xdr:row>20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4933950" y="3067050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9</xdr:col>
      <xdr:colOff>163770</xdr:colOff>
      <xdr:row>22</xdr:row>
      <xdr:rowOff>9525</xdr:rowOff>
    </xdr:to>
    <xdr:sp macro="" textlink="">
      <xdr:nvSpPr>
        <xdr:cNvPr id="22" name="Rectangle 5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3381375" y="3400425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171450</xdr:colOff>
      <xdr:row>24</xdr:row>
      <xdr:rowOff>19050</xdr:rowOff>
    </xdr:from>
    <xdr:to>
      <xdr:col>9</xdr:col>
      <xdr:colOff>194310</xdr:colOff>
      <xdr:row>25</xdr:row>
      <xdr:rowOff>28575</xdr:rowOff>
    </xdr:to>
    <xdr:sp macro="" textlink="">
      <xdr:nvSpPr>
        <xdr:cNvPr id="23" name="Rectangle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3295650" y="3905250"/>
          <a:ext cx="41338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6</xdr:row>
      <xdr:rowOff>0</xdr:rowOff>
    </xdr:from>
    <xdr:to>
      <xdr:col>9</xdr:col>
      <xdr:colOff>211455</xdr:colOff>
      <xdr:row>7</xdr:row>
      <xdr:rowOff>9525</xdr:rowOff>
    </xdr:to>
    <xdr:sp macro="" textlink="">
      <xdr:nvSpPr>
        <xdr:cNvPr id="24" name="Rectangle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3305175" y="971550"/>
          <a:ext cx="42100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3</xdr:row>
      <xdr:rowOff>0</xdr:rowOff>
    </xdr:from>
    <xdr:to>
      <xdr:col>9</xdr:col>
      <xdr:colOff>213449</xdr:colOff>
      <xdr:row>4</xdr:row>
      <xdr:rowOff>47625</xdr:rowOff>
    </xdr:to>
    <xdr:sp macro="" textlink="">
      <xdr:nvSpPr>
        <xdr:cNvPr id="25" name="Rectangle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3305175" y="485775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257174</xdr:colOff>
      <xdr:row>42</xdr:row>
      <xdr:rowOff>152400</xdr:rowOff>
    </xdr:from>
    <xdr:to>
      <xdr:col>5</xdr:col>
      <xdr:colOff>276224</xdr:colOff>
      <xdr:row>44</xdr:row>
      <xdr:rowOff>47625</xdr:rowOff>
    </xdr:to>
    <xdr:sp macro="" textlink="">
      <xdr:nvSpPr>
        <xdr:cNvPr id="26" name="Rectangle 2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1819274" y="6953250"/>
          <a:ext cx="4095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【19】</a:t>
          </a:r>
        </a:p>
      </xdr:txBody>
    </xdr:sp>
    <xdr:clientData/>
  </xdr:twoCellAnchor>
  <xdr:twoCellAnchor>
    <xdr:from>
      <xdr:col>12</xdr:col>
      <xdr:colOff>257175</xdr:colOff>
      <xdr:row>42</xdr:row>
      <xdr:rowOff>152400</xdr:rowOff>
    </xdr:from>
    <xdr:to>
      <xdr:col>13</xdr:col>
      <xdr:colOff>163770</xdr:colOff>
      <xdr:row>44</xdr:row>
      <xdr:rowOff>0</xdr:rowOff>
    </xdr:to>
    <xdr:sp macro="" textlink="">
      <xdr:nvSpPr>
        <xdr:cNvPr id="27" name="Rectangle 19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4943475" y="6953250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142875</xdr:colOff>
      <xdr:row>42</xdr:row>
      <xdr:rowOff>152399</xdr:rowOff>
    </xdr:from>
    <xdr:to>
      <xdr:col>13</xdr:col>
      <xdr:colOff>163770</xdr:colOff>
      <xdr:row>44</xdr:row>
      <xdr:rowOff>47624</xdr:rowOff>
    </xdr:to>
    <xdr:sp macro="" textlink="">
      <xdr:nvSpPr>
        <xdr:cNvPr id="28" name="Rectangle 2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4829175" y="6953249"/>
          <a:ext cx="41142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【20】</a:t>
          </a:r>
        </a:p>
      </xdr:txBody>
    </xdr:sp>
    <xdr:clientData/>
  </xdr:twoCellAnchor>
  <xdr:twoCellAnchor>
    <xdr:from>
      <xdr:col>6</xdr:col>
      <xdr:colOff>200025</xdr:colOff>
      <xdr:row>54</xdr:row>
      <xdr:rowOff>9525</xdr:rowOff>
    </xdr:from>
    <xdr:to>
      <xdr:col>7</xdr:col>
      <xdr:colOff>133350</xdr:colOff>
      <xdr:row>55</xdr:row>
      <xdr:rowOff>76200</xdr:rowOff>
    </xdr:to>
    <xdr:sp macro="" textlink="">
      <xdr:nvSpPr>
        <xdr:cNvPr id="29" name="Rectangle 2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2543175" y="8753475"/>
          <a:ext cx="3238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【25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15</xdr:row>
      <xdr:rowOff>19050</xdr:rowOff>
    </xdr:from>
    <xdr:to>
      <xdr:col>4</xdr:col>
      <xdr:colOff>135195</xdr:colOff>
      <xdr:row>16</xdr:row>
      <xdr:rowOff>49530</xdr:rowOff>
    </xdr:to>
    <xdr:sp macro="" textlink="">
      <xdr:nvSpPr>
        <xdr:cNvPr id="2" name="Rectangle 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23975" y="25908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7</xdr:col>
      <xdr:colOff>238125</xdr:colOff>
      <xdr:row>15</xdr:row>
      <xdr:rowOff>0</xdr:rowOff>
    </xdr:from>
    <xdr:to>
      <xdr:col>8</xdr:col>
      <xdr:colOff>163770</xdr:colOff>
      <xdr:row>16</xdr:row>
      <xdr:rowOff>30480</xdr:rowOff>
    </xdr:to>
    <xdr:sp macro="" textlink="">
      <xdr:nvSpPr>
        <xdr:cNvPr id="3" name="Rectangle 1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2838450" y="25717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【2】</a:t>
          </a:r>
        </a:p>
      </xdr:txBody>
    </xdr:sp>
    <xdr:clientData/>
  </xdr:twoCellAnchor>
  <xdr:twoCellAnchor>
    <xdr:from>
      <xdr:col>11</xdr:col>
      <xdr:colOff>200025</xdr:colOff>
      <xdr:row>14</xdr:row>
      <xdr:rowOff>152400</xdr:rowOff>
    </xdr:from>
    <xdr:to>
      <xdr:col>12</xdr:col>
      <xdr:colOff>125670</xdr:colOff>
      <xdr:row>16</xdr:row>
      <xdr:rowOff>11430</xdr:rowOff>
    </xdr:to>
    <xdr:sp macro="" textlink="">
      <xdr:nvSpPr>
        <xdr:cNvPr id="4" name="Rectangle 1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4286250" y="25527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【3】</a:t>
          </a:r>
        </a:p>
      </xdr:txBody>
    </xdr:sp>
    <xdr:clientData/>
  </xdr:twoCellAnchor>
  <xdr:twoCellAnchor>
    <xdr:from>
      <xdr:col>15</xdr:col>
      <xdr:colOff>238125</xdr:colOff>
      <xdr:row>15</xdr:row>
      <xdr:rowOff>0</xdr:rowOff>
    </xdr:from>
    <xdr:to>
      <xdr:col>16</xdr:col>
      <xdr:colOff>163770</xdr:colOff>
      <xdr:row>16</xdr:row>
      <xdr:rowOff>30480</xdr:rowOff>
    </xdr:to>
    <xdr:sp macro="" textlink="">
      <xdr:nvSpPr>
        <xdr:cNvPr id="5" name="Rectangle 1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5810250" y="25717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【4】</a:t>
          </a:r>
        </a:p>
      </xdr:txBody>
    </xdr:sp>
    <xdr:clientData/>
  </xdr:twoCellAnchor>
  <xdr:twoCellAnchor>
    <xdr:from>
      <xdr:col>5</xdr:col>
      <xdr:colOff>200025</xdr:colOff>
      <xdr:row>12</xdr:row>
      <xdr:rowOff>9525</xdr:rowOff>
    </xdr:from>
    <xdr:to>
      <xdr:col>6</xdr:col>
      <xdr:colOff>125670</xdr:colOff>
      <xdr:row>13</xdr:row>
      <xdr:rowOff>40005</xdr:rowOff>
    </xdr:to>
    <xdr:sp macro="" textlink="">
      <xdr:nvSpPr>
        <xdr:cNvPr id="6" name="Rectangle 13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2057400" y="2066925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【5】</a:t>
          </a:r>
        </a:p>
      </xdr:txBody>
    </xdr:sp>
    <xdr:clientData/>
  </xdr:twoCellAnchor>
  <xdr:twoCellAnchor>
    <xdr:from>
      <xdr:col>13</xdr:col>
      <xdr:colOff>209550</xdr:colOff>
      <xdr:row>12</xdr:row>
      <xdr:rowOff>0</xdr:rowOff>
    </xdr:from>
    <xdr:to>
      <xdr:col>14</xdr:col>
      <xdr:colOff>135195</xdr:colOff>
      <xdr:row>13</xdr:row>
      <xdr:rowOff>30480</xdr:rowOff>
    </xdr:to>
    <xdr:sp macro="" textlink="">
      <xdr:nvSpPr>
        <xdr:cNvPr id="7" name="Rectangle 13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5038725" y="20574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【6】</a:t>
          </a:r>
        </a:p>
      </xdr:txBody>
    </xdr:sp>
    <xdr:clientData/>
  </xdr:twoCellAnchor>
  <xdr:twoCellAnchor>
    <xdr:from>
      <xdr:col>3</xdr:col>
      <xdr:colOff>238125</xdr:colOff>
      <xdr:row>8</xdr:row>
      <xdr:rowOff>161925</xdr:rowOff>
    </xdr:from>
    <xdr:to>
      <xdr:col>4</xdr:col>
      <xdr:colOff>163770</xdr:colOff>
      <xdr:row>10</xdr:row>
      <xdr:rowOff>20955</xdr:rowOff>
    </xdr:to>
    <xdr:sp macro="" textlink="">
      <xdr:nvSpPr>
        <xdr:cNvPr id="8" name="Rectangle 13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1352550" y="1533525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【7】</a:t>
          </a:r>
        </a:p>
      </xdr:txBody>
    </xdr:sp>
    <xdr:clientData/>
  </xdr:twoCellAnchor>
  <xdr:twoCellAnchor>
    <xdr:from>
      <xdr:col>15</xdr:col>
      <xdr:colOff>219075</xdr:colOff>
      <xdr:row>9</xdr:row>
      <xdr:rowOff>0</xdr:rowOff>
    </xdr:from>
    <xdr:to>
      <xdr:col>16</xdr:col>
      <xdr:colOff>144720</xdr:colOff>
      <xdr:row>10</xdr:row>
      <xdr:rowOff>30480</xdr:rowOff>
    </xdr:to>
    <xdr:sp macro="" textlink="">
      <xdr:nvSpPr>
        <xdr:cNvPr id="9" name="Rectangle 13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5791200" y="15430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【8】</a:t>
          </a:r>
        </a:p>
      </xdr:txBody>
    </xdr:sp>
    <xdr:clientData/>
  </xdr:twoCellAnchor>
  <xdr:twoCellAnchor>
    <xdr:from>
      <xdr:col>9</xdr:col>
      <xdr:colOff>228600</xdr:colOff>
      <xdr:row>7</xdr:row>
      <xdr:rowOff>19050</xdr:rowOff>
    </xdr:from>
    <xdr:to>
      <xdr:col>10</xdr:col>
      <xdr:colOff>154245</xdr:colOff>
      <xdr:row>8</xdr:row>
      <xdr:rowOff>49530</xdr:rowOff>
    </xdr:to>
    <xdr:sp macro="" textlink="">
      <xdr:nvSpPr>
        <xdr:cNvPr id="10" name="Rectangle 13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3571875" y="12192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【9】</a:t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10</xdr:col>
      <xdr:colOff>247650</xdr:colOff>
      <xdr:row>4</xdr:row>
      <xdr:rowOff>0</xdr:rowOff>
    </xdr:to>
    <xdr:sp macro="" textlink="">
      <xdr:nvSpPr>
        <xdr:cNvPr id="11" name="Rectangle 13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3581400" y="514350"/>
          <a:ext cx="3810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【10】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A43" zoomScaleNormal="100" workbookViewId="0">
      <selection activeCell="B32" sqref="B32"/>
    </sheetView>
  </sheetViews>
  <sheetFormatPr defaultColWidth="8.875" defaultRowHeight="13.5"/>
  <cols>
    <col min="1" max="25" width="4.625" customWidth="1"/>
  </cols>
  <sheetData>
    <row r="1" spans="1:16">
      <c r="A1" t="s">
        <v>135</v>
      </c>
    </row>
    <row r="2" spans="1:16">
      <c r="E2" s="186" t="s">
        <v>131</v>
      </c>
      <c r="F2" s="186"/>
      <c r="G2" s="186"/>
      <c r="H2" s="186"/>
      <c r="I2" s="186"/>
      <c r="J2" s="186"/>
      <c r="K2" s="186"/>
    </row>
    <row r="3" spans="1:16">
      <c r="E3" s="186"/>
      <c r="F3" s="186"/>
      <c r="G3" s="186"/>
      <c r="H3" s="186"/>
      <c r="I3" s="186"/>
      <c r="J3" s="186"/>
      <c r="K3" s="186"/>
    </row>
    <row r="5" spans="1:16">
      <c r="B5" t="s">
        <v>9</v>
      </c>
    </row>
    <row r="6" spans="1:16">
      <c r="A6" s="2"/>
      <c r="B6" s="183" t="s">
        <v>0</v>
      </c>
      <c r="C6" s="183"/>
      <c r="D6" s="183"/>
      <c r="E6" s="183" t="s">
        <v>4</v>
      </c>
      <c r="F6" s="183"/>
      <c r="G6" s="183"/>
      <c r="H6" s="183" t="s">
        <v>5</v>
      </c>
      <c r="I6" s="183"/>
      <c r="J6" s="183"/>
      <c r="K6" s="183" t="s">
        <v>6</v>
      </c>
      <c r="L6" s="183"/>
      <c r="M6" s="183"/>
      <c r="N6" s="183" t="s">
        <v>7</v>
      </c>
      <c r="O6" s="183"/>
      <c r="P6" s="183"/>
    </row>
    <row r="7" spans="1:16">
      <c r="A7" s="1">
        <v>1</v>
      </c>
      <c r="B7" s="182" t="s">
        <v>1</v>
      </c>
      <c r="C7" s="182"/>
      <c r="D7" s="182"/>
      <c r="E7" s="185" t="s">
        <v>8</v>
      </c>
      <c r="F7" s="185"/>
      <c r="G7" s="182"/>
      <c r="H7" s="185" t="s">
        <v>136</v>
      </c>
      <c r="I7" s="185"/>
      <c r="J7" s="182"/>
      <c r="K7" s="182" t="s">
        <v>137</v>
      </c>
      <c r="L7" s="182"/>
      <c r="M7" s="182"/>
      <c r="N7" s="182" t="s">
        <v>138</v>
      </c>
      <c r="O7" s="182"/>
      <c r="P7" s="182"/>
    </row>
    <row r="8" spans="1:16">
      <c r="A8" s="1">
        <v>2</v>
      </c>
      <c r="B8" s="182" t="s">
        <v>59</v>
      </c>
      <c r="C8" s="182"/>
      <c r="D8" s="182"/>
      <c r="E8" s="182" t="s">
        <v>139</v>
      </c>
      <c r="F8" s="182"/>
      <c r="G8" s="182"/>
      <c r="H8" s="182" t="s">
        <v>140</v>
      </c>
      <c r="I8" s="182"/>
      <c r="J8" s="182"/>
      <c r="K8" s="182" t="s">
        <v>141</v>
      </c>
      <c r="L8" s="182"/>
      <c r="M8" s="182"/>
      <c r="N8" s="182" t="s">
        <v>142</v>
      </c>
      <c r="O8" s="182"/>
      <c r="P8" s="182"/>
    </row>
    <row r="9" spans="1:16">
      <c r="A9" s="1">
        <v>3</v>
      </c>
      <c r="B9" s="182" t="s">
        <v>60</v>
      </c>
      <c r="C9" s="182"/>
      <c r="D9" s="182"/>
      <c r="E9" s="182" t="s">
        <v>143</v>
      </c>
      <c r="F9" s="182"/>
      <c r="G9" s="182"/>
      <c r="H9" s="182" t="s">
        <v>144</v>
      </c>
      <c r="I9" s="182"/>
      <c r="J9" s="182"/>
      <c r="K9" s="182" t="s">
        <v>145</v>
      </c>
      <c r="L9" s="182"/>
      <c r="M9" s="182"/>
      <c r="N9" s="182" t="s">
        <v>146</v>
      </c>
      <c r="O9" s="182"/>
      <c r="P9" s="182"/>
    </row>
    <row r="10" spans="1:16">
      <c r="A10" s="1">
        <v>4</v>
      </c>
      <c r="B10" s="182" t="s">
        <v>2</v>
      </c>
      <c r="C10" s="182"/>
      <c r="D10" s="182"/>
      <c r="E10" s="182" t="s">
        <v>147</v>
      </c>
      <c r="F10" s="182"/>
      <c r="G10" s="182"/>
      <c r="H10" s="182" t="s">
        <v>150</v>
      </c>
      <c r="I10" s="182"/>
      <c r="J10" s="182"/>
      <c r="K10" s="182" t="s">
        <v>148</v>
      </c>
      <c r="L10" s="182"/>
      <c r="M10" s="182"/>
      <c r="N10" s="182" t="s">
        <v>149</v>
      </c>
      <c r="O10" s="182"/>
      <c r="P10" s="182"/>
    </row>
    <row r="11" spans="1:16">
      <c r="A11" s="1">
        <v>5</v>
      </c>
      <c r="B11" s="182" t="s">
        <v>62</v>
      </c>
      <c r="C11" s="182"/>
      <c r="D11" s="182"/>
      <c r="E11" s="182"/>
      <c r="F11" s="182"/>
      <c r="G11" s="182"/>
      <c r="H11" s="182" t="s">
        <v>151</v>
      </c>
      <c r="I11" s="182"/>
      <c r="J11" s="182"/>
      <c r="K11" s="182" t="s">
        <v>152</v>
      </c>
      <c r="L11" s="182"/>
      <c r="M11" s="182"/>
      <c r="N11" s="182"/>
      <c r="O11" s="182"/>
      <c r="P11" s="182"/>
    </row>
    <row r="12" spans="1:16">
      <c r="A12" s="1">
        <v>6</v>
      </c>
      <c r="B12" s="182" t="s">
        <v>3</v>
      </c>
      <c r="C12" s="182"/>
      <c r="D12" s="182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4" spans="1:16">
      <c r="A14" s="190" t="s">
        <v>10</v>
      </c>
      <c r="B14" s="190"/>
      <c r="C14" s="190"/>
      <c r="D14" s="190"/>
    </row>
    <row r="15" spans="1:16">
      <c r="A15" t="s">
        <v>11</v>
      </c>
      <c r="G15" t="s">
        <v>12</v>
      </c>
      <c r="N15" t="s">
        <v>35</v>
      </c>
    </row>
    <row r="16" spans="1:16">
      <c r="A16" t="s">
        <v>13</v>
      </c>
    </row>
    <row r="17" spans="1:19">
      <c r="A17" t="s">
        <v>132</v>
      </c>
    </row>
    <row r="20" spans="1:19">
      <c r="A20" s="187" t="s">
        <v>0</v>
      </c>
      <c r="B20" s="188"/>
      <c r="C20" s="188"/>
      <c r="D20" s="189"/>
      <c r="E20" s="189"/>
      <c r="F20" s="6"/>
    </row>
    <row r="21" spans="1:19">
      <c r="A21" s="183" t="s">
        <v>14</v>
      </c>
      <c r="B21" s="183"/>
      <c r="C21" s="3"/>
      <c r="D21" s="183" t="s">
        <v>22</v>
      </c>
      <c r="E21" s="183"/>
      <c r="F21" s="6"/>
      <c r="H21" t="s">
        <v>18</v>
      </c>
      <c r="I21" t="s">
        <v>19</v>
      </c>
      <c r="J21" t="s">
        <v>18</v>
      </c>
    </row>
    <row r="22" spans="1:19">
      <c r="A22" s="183" t="s">
        <v>15</v>
      </c>
      <c r="B22" s="183"/>
      <c r="C22" s="3"/>
      <c r="D22" s="183" t="s">
        <v>23</v>
      </c>
      <c r="E22" s="183" t="s">
        <v>17</v>
      </c>
      <c r="F22" s="6"/>
      <c r="G22" s="5" t="s">
        <v>17</v>
      </c>
      <c r="H22" t="s">
        <v>20</v>
      </c>
      <c r="I22" t="s">
        <v>19</v>
      </c>
      <c r="J22" t="s">
        <v>20</v>
      </c>
    </row>
    <row r="23" spans="1:19">
      <c r="A23" s="183" t="s">
        <v>2</v>
      </c>
      <c r="B23" s="183"/>
      <c r="C23" s="3"/>
      <c r="D23" s="183" t="s">
        <v>24</v>
      </c>
      <c r="E23" s="183"/>
      <c r="F23" s="6"/>
      <c r="H23" t="s">
        <v>21</v>
      </c>
      <c r="I23" t="s">
        <v>19</v>
      </c>
      <c r="J23" t="s">
        <v>21</v>
      </c>
    </row>
    <row r="24" spans="1:19">
      <c r="A24" s="183" t="s">
        <v>16</v>
      </c>
      <c r="B24" s="183"/>
      <c r="C24" s="3"/>
      <c r="D24" s="183" t="s">
        <v>3</v>
      </c>
      <c r="E24" s="183"/>
      <c r="F24" s="6"/>
    </row>
    <row r="26" spans="1:19">
      <c r="A26" t="s">
        <v>133</v>
      </c>
    </row>
    <row r="27" spans="1:19">
      <c r="A27" t="s">
        <v>134</v>
      </c>
    </row>
    <row r="28" spans="1:19">
      <c r="K28" s="11"/>
    </row>
    <row r="29" spans="1:19">
      <c r="E29" s="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"/>
    </row>
    <row r="30" spans="1:19">
      <c r="E30" s="9"/>
      <c r="F30" s="6"/>
      <c r="G30" s="15"/>
      <c r="H30" s="15"/>
      <c r="I30" s="15"/>
      <c r="J30" s="15"/>
      <c r="K30" s="15"/>
      <c r="L30" s="15"/>
      <c r="M30" s="15"/>
      <c r="N30" s="15"/>
      <c r="O30" s="15"/>
      <c r="P30" s="10"/>
    </row>
    <row r="31" spans="1:19">
      <c r="E31" s="9"/>
      <c r="F31" s="6"/>
      <c r="G31" s="15"/>
      <c r="H31" s="15"/>
      <c r="I31" s="15"/>
      <c r="J31" s="15"/>
      <c r="K31" s="15"/>
      <c r="L31" s="15"/>
      <c r="M31" s="15"/>
      <c r="N31" s="15"/>
      <c r="O31" s="15"/>
      <c r="P31" s="10"/>
    </row>
    <row r="32" spans="1:19">
      <c r="B32" s="7"/>
      <c r="C32" s="14"/>
      <c r="D32" s="14"/>
      <c r="E32" s="14"/>
      <c r="F32" s="14"/>
      <c r="G32" s="9"/>
      <c r="H32" s="15"/>
      <c r="I32" s="15"/>
      <c r="J32" s="15"/>
      <c r="K32" s="15"/>
      <c r="L32" s="15"/>
      <c r="M32" s="15"/>
      <c r="N32" s="15"/>
      <c r="O32" s="7"/>
      <c r="P32" s="14"/>
      <c r="Q32" s="14"/>
      <c r="R32" s="14"/>
      <c r="S32" s="8"/>
    </row>
    <row r="33" spans="1:20">
      <c r="B33" s="9"/>
      <c r="C33" s="15"/>
      <c r="D33" s="15"/>
      <c r="E33" s="15"/>
      <c r="F33" s="15"/>
      <c r="G33" s="9"/>
      <c r="H33" s="15"/>
      <c r="I33" s="15"/>
      <c r="J33" s="15"/>
      <c r="K33" s="15"/>
      <c r="L33" s="15"/>
      <c r="M33" s="15"/>
      <c r="N33" s="15"/>
      <c r="O33" s="9"/>
      <c r="P33" s="15"/>
      <c r="Q33" s="15"/>
      <c r="R33" s="15"/>
      <c r="S33" s="10"/>
    </row>
    <row r="34" spans="1:20">
      <c r="B34" s="9"/>
      <c r="C34" s="15"/>
      <c r="D34" s="15"/>
      <c r="E34" s="13"/>
      <c r="F34" s="15"/>
      <c r="G34" s="9"/>
      <c r="H34" s="15"/>
      <c r="I34" s="15"/>
      <c r="J34" s="15"/>
      <c r="K34" s="15"/>
      <c r="L34" s="15"/>
      <c r="M34" s="15"/>
      <c r="N34" s="15"/>
      <c r="O34" s="9"/>
      <c r="P34" s="15"/>
      <c r="Q34" s="15"/>
      <c r="R34" s="15"/>
      <c r="S34" s="10"/>
    </row>
    <row r="35" spans="1:20">
      <c r="B35" s="9"/>
      <c r="C35" s="15"/>
      <c r="D35" s="10"/>
      <c r="E35" s="9"/>
      <c r="F35" s="14"/>
      <c r="G35" s="14"/>
      <c r="H35" s="8"/>
      <c r="M35" s="7"/>
      <c r="N35" s="14"/>
      <c r="O35" s="14"/>
      <c r="P35" s="14"/>
      <c r="Q35" s="9"/>
      <c r="R35" s="15"/>
      <c r="S35" s="10"/>
    </row>
    <row r="36" spans="1:20">
      <c r="B36" s="9"/>
      <c r="C36" s="15"/>
      <c r="D36" s="10"/>
      <c r="E36" s="9"/>
      <c r="F36" s="15"/>
      <c r="G36" s="15"/>
      <c r="H36" s="10"/>
      <c r="M36" s="9"/>
      <c r="N36" s="15"/>
      <c r="O36" s="15"/>
      <c r="P36" s="15"/>
      <c r="Q36" s="9"/>
      <c r="R36" s="15"/>
      <c r="S36" s="10"/>
    </row>
    <row r="37" spans="1:20">
      <c r="B37" s="9"/>
      <c r="C37" s="15"/>
      <c r="D37" s="12"/>
      <c r="E37" s="11"/>
      <c r="F37" s="15"/>
      <c r="G37" s="15"/>
      <c r="H37" s="10"/>
      <c r="M37" s="9"/>
      <c r="N37" s="15"/>
      <c r="O37" s="15"/>
      <c r="P37" s="15"/>
      <c r="Q37" s="11"/>
      <c r="R37" s="15"/>
      <c r="S37" s="10"/>
    </row>
    <row r="38" spans="1:20">
      <c r="B38" s="9"/>
      <c r="C38" s="15"/>
      <c r="D38" s="7"/>
      <c r="E38" s="8"/>
      <c r="H38" s="7"/>
      <c r="I38" s="8"/>
      <c r="L38" s="7"/>
      <c r="M38" s="8"/>
      <c r="P38" s="7"/>
      <c r="Q38" s="10"/>
      <c r="R38" s="15"/>
      <c r="S38" s="10"/>
    </row>
    <row r="39" spans="1:20">
      <c r="B39" s="9"/>
      <c r="C39" s="15"/>
      <c r="D39" s="9"/>
      <c r="E39" s="10"/>
      <c r="H39" s="9"/>
      <c r="I39" s="10"/>
      <c r="L39" s="9"/>
      <c r="M39" s="10"/>
      <c r="P39" s="9"/>
      <c r="Q39" s="10"/>
      <c r="R39" s="15"/>
      <c r="S39" s="10"/>
    </row>
    <row r="40" spans="1:20">
      <c r="B40" s="11"/>
      <c r="D40" s="11"/>
      <c r="E40" s="12"/>
      <c r="H40" s="11"/>
      <c r="I40" s="12"/>
      <c r="J40" s="13"/>
      <c r="K40" s="13"/>
      <c r="L40" s="11"/>
      <c r="M40" s="12"/>
      <c r="N40" s="13"/>
      <c r="O40" s="13"/>
      <c r="P40" s="11"/>
      <c r="Q40" s="12"/>
      <c r="R40" s="13"/>
      <c r="S40" s="13"/>
      <c r="T40" s="11"/>
    </row>
    <row r="41" spans="1:20">
      <c r="A41" s="195" t="s">
        <v>25</v>
      </c>
      <c r="B41" s="196"/>
      <c r="C41" s="197" t="s">
        <v>29</v>
      </c>
      <c r="D41" s="196"/>
      <c r="E41" s="197" t="s">
        <v>32</v>
      </c>
      <c r="F41" s="196"/>
      <c r="G41" s="197" t="s">
        <v>33</v>
      </c>
      <c r="H41" s="192"/>
      <c r="I41" s="191" t="s">
        <v>28</v>
      </c>
      <c r="J41" s="192"/>
      <c r="K41" s="191" t="s">
        <v>27</v>
      </c>
      <c r="L41" s="192"/>
      <c r="M41" s="191" t="s">
        <v>34</v>
      </c>
      <c r="N41" s="192"/>
      <c r="O41" s="191" t="s">
        <v>30</v>
      </c>
      <c r="P41" s="192"/>
      <c r="Q41" s="191" t="s">
        <v>31</v>
      </c>
      <c r="R41" s="192"/>
      <c r="S41" s="191" t="s">
        <v>26</v>
      </c>
      <c r="T41" s="196"/>
    </row>
    <row r="42" spans="1:20">
      <c r="A42" s="193"/>
      <c r="B42" s="194"/>
      <c r="C42" s="193"/>
      <c r="D42" s="194"/>
      <c r="E42" s="193"/>
      <c r="F42" s="194"/>
      <c r="G42" s="193"/>
      <c r="H42" s="194"/>
      <c r="I42" s="193"/>
      <c r="J42" s="194"/>
      <c r="K42" s="193"/>
      <c r="L42" s="194"/>
      <c r="M42" s="193"/>
      <c r="N42" s="194"/>
      <c r="O42" s="193"/>
      <c r="P42" s="194"/>
      <c r="Q42" s="193"/>
      <c r="R42" s="194"/>
      <c r="S42" s="193"/>
      <c r="T42" s="194"/>
    </row>
    <row r="45" spans="1:20">
      <c r="A45" t="s">
        <v>36</v>
      </c>
    </row>
    <row r="46" spans="1:20">
      <c r="A46" t="s">
        <v>37</v>
      </c>
    </row>
  </sheetData>
  <mergeCells count="56">
    <mergeCell ref="S41:T42"/>
    <mergeCell ref="K41:L42"/>
    <mergeCell ref="M41:N42"/>
    <mergeCell ref="C41:D42"/>
    <mergeCell ref="E41:F42"/>
    <mergeCell ref="G41:H42"/>
    <mergeCell ref="I41:J42"/>
    <mergeCell ref="A20:E20"/>
    <mergeCell ref="A14:D14"/>
    <mergeCell ref="O41:P42"/>
    <mergeCell ref="Q41:R42"/>
    <mergeCell ref="A41:B42"/>
    <mergeCell ref="A24:B24"/>
    <mergeCell ref="D21:E21"/>
    <mergeCell ref="D22:E22"/>
    <mergeCell ref="D23:E23"/>
    <mergeCell ref="D24:E24"/>
    <mergeCell ref="A21:B21"/>
    <mergeCell ref="A22:B22"/>
    <mergeCell ref="A23:B23"/>
    <mergeCell ref="E2:K3"/>
    <mergeCell ref="K12:M12"/>
    <mergeCell ref="N12:P12"/>
    <mergeCell ref="K9:M9"/>
    <mergeCell ref="N9:P9"/>
    <mergeCell ref="E10:G10"/>
    <mergeCell ref="H10:J10"/>
    <mergeCell ref="K10:M10"/>
    <mergeCell ref="N10:P10"/>
    <mergeCell ref="E11:G11"/>
    <mergeCell ref="H11:J11"/>
    <mergeCell ref="K11:M11"/>
    <mergeCell ref="N11:P11"/>
    <mergeCell ref="K6:M6"/>
    <mergeCell ref="N6:P6"/>
    <mergeCell ref="K7:M7"/>
    <mergeCell ref="N7:P7"/>
    <mergeCell ref="E8:G8"/>
    <mergeCell ref="H8:J8"/>
    <mergeCell ref="K8:M8"/>
    <mergeCell ref="N8:P8"/>
    <mergeCell ref="B11:D11"/>
    <mergeCell ref="B12:D12"/>
    <mergeCell ref="E6:G6"/>
    <mergeCell ref="H6:J6"/>
    <mergeCell ref="E9:G9"/>
    <mergeCell ref="H9:J9"/>
    <mergeCell ref="E12:G12"/>
    <mergeCell ref="H12:J12"/>
    <mergeCell ref="B6:D6"/>
    <mergeCell ref="B7:D7"/>
    <mergeCell ref="B8:D8"/>
    <mergeCell ref="B10:D10"/>
    <mergeCell ref="B9:D9"/>
    <mergeCell ref="E7:G7"/>
    <mergeCell ref="H7:J7"/>
  </mergeCells>
  <phoneticPr fontId="2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topLeftCell="A67" zoomScaleNormal="100" workbookViewId="0">
      <selection activeCell="D26" sqref="D26"/>
    </sheetView>
  </sheetViews>
  <sheetFormatPr defaultColWidth="9" defaultRowHeight="11.25"/>
  <cols>
    <col min="1" max="1" width="2.5" style="17" customWidth="1"/>
    <col min="2" max="2" width="12.625" style="17" customWidth="1"/>
    <col min="3" max="3" width="3.125" style="17" customWidth="1"/>
    <col min="4" max="4" width="2" style="17" customWidth="1"/>
    <col min="5" max="6" width="3.125" style="17" customWidth="1"/>
    <col min="7" max="7" width="2" style="17" customWidth="1"/>
    <col min="8" max="9" width="3.125" style="17" customWidth="1"/>
    <col min="10" max="10" width="2" style="17" customWidth="1"/>
    <col min="11" max="12" width="3.125" style="17" customWidth="1"/>
    <col min="13" max="13" width="2" style="17" customWidth="1"/>
    <col min="14" max="15" width="3.125" style="17" customWidth="1"/>
    <col min="16" max="16" width="2" style="17" customWidth="1"/>
    <col min="17" max="18" width="3.125" style="17" customWidth="1"/>
    <col min="19" max="19" width="2" style="17" customWidth="1"/>
    <col min="20" max="20" width="3.125" style="17" customWidth="1"/>
    <col min="21" max="21" width="2" style="17" customWidth="1"/>
    <col min="22" max="22" width="3.125" style="17" customWidth="1"/>
    <col min="23" max="23" width="2" style="17" customWidth="1"/>
    <col min="24" max="24" width="3.125" style="17" customWidth="1"/>
    <col min="25" max="25" width="2" style="17" customWidth="1"/>
    <col min="26" max="26" width="3.125" style="17" customWidth="1"/>
    <col min="27" max="27" width="2" style="19" customWidth="1"/>
    <col min="28" max="28" width="3.125" style="17" customWidth="1"/>
    <col min="29" max="29" width="2" style="17" customWidth="1"/>
    <col min="30" max="30" width="3.125" style="17" customWidth="1"/>
    <col min="31" max="31" width="2" style="17" customWidth="1"/>
    <col min="32" max="32" width="3.125" style="17" customWidth="1"/>
    <col min="33" max="33" width="2" style="17" customWidth="1"/>
    <col min="34" max="36" width="3.125" style="17" customWidth="1"/>
    <col min="37" max="16384" width="9" style="17"/>
  </cols>
  <sheetData>
    <row r="1" spans="1:35" ht="21" customHeight="1">
      <c r="A1" s="338" t="s">
        <v>266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16"/>
      <c r="AG1" s="16"/>
    </row>
    <row r="2" spans="1:35" ht="13.5" customHeight="1">
      <c r="B2" s="18" t="s">
        <v>104</v>
      </c>
      <c r="D2" s="339" t="s">
        <v>102</v>
      </c>
      <c r="E2" s="340"/>
      <c r="F2" s="340"/>
      <c r="G2" s="340"/>
      <c r="H2" s="340"/>
      <c r="J2" s="339" t="s">
        <v>103</v>
      </c>
      <c r="K2" s="340"/>
      <c r="L2" s="340"/>
      <c r="M2" s="340"/>
      <c r="N2" s="340"/>
      <c r="P2" s="339" t="s">
        <v>56</v>
      </c>
      <c r="Q2" s="340"/>
      <c r="R2" s="340"/>
      <c r="S2" s="340"/>
      <c r="T2" s="340"/>
      <c r="V2" s="339" t="s">
        <v>57</v>
      </c>
      <c r="W2" s="340"/>
      <c r="X2" s="340"/>
      <c r="Y2" s="340"/>
      <c r="Z2" s="340"/>
      <c r="AB2" s="20"/>
      <c r="AC2" s="20"/>
      <c r="AD2" s="20"/>
      <c r="AE2" s="20"/>
      <c r="AF2" s="20"/>
      <c r="AG2" s="20"/>
      <c r="AH2" s="20"/>
      <c r="AI2" s="20"/>
    </row>
    <row r="3" spans="1:35" ht="13.5" customHeight="1">
      <c r="B3" s="21" t="s">
        <v>38</v>
      </c>
      <c r="D3" s="344" t="s">
        <v>58</v>
      </c>
      <c r="E3" s="345"/>
      <c r="F3" s="345"/>
      <c r="G3" s="345"/>
      <c r="H3" s="346"/>
      <c r="J3" s="344" t="s">
        <v>156</v>
      </c>
      <c r="K3" s="345"/>
      <c r="L3" s="345"/>
      <c r="M3" s="345"/>
      <c r="N3" s="346"/>
      <c r="O3" s="22"/>
      <c r="P3" s="347" t="s">
        <v>160</v>
      </c>
      <c r="Q3" s="348"/>
      <c r="R3" s="348"/>
      <c r="S3" s="348"/>
      <c r="T3" s="348"/>
      <c r="U3" s="22"/>
      <c r="V3" s="347" t="s">
        <v>165</v>
      </c>
      <c r="W3" s="348"/>
      <c r="X3" s="348"/>
      <c r="Y3" s="348"/>
      <c r="Z3" s="348"/>
      <c r="AB3" s="20"/>
      <c r="AC3" s="20"/>
      <c r="AD3" s="20"/>
      <c r="AE3" s="20"/>
      <c r="AF3" s="20"/>
      <c r="AG3" s="20"/>
      <c r="AH3" s="20"/>
      <c r="AI3" s="20"/>
    </row>
    <row r="4" spans="1:35" ht="13.5" customHeight="1">
      <c r="B4" s="4" t="s">
        <v>61</v>
      </c>
      <c r="D4" s="233" t="s">
        <v>153</v>
      </c>
      <c r="E4" s="337"/>
      <c r="F4" s="337"/>
      <c r="G4" s="337"/>
      <c r="H4" s="235"/>
      <c r="J4" s="233" t="s">
        <v>157</v>
      </c>
      <c r="K4" s="341"/>
      <c r="L4" s="341"/>
      <c r="M4" s="341"/>
      <c r="N4" s="342"/>
      <c r="P4" s="182" t="s">
        <v>161</v>
      </c>
      <c r="Q4" s="343"/>
      <c r="R4" s="343"/>
      <c r="S4" s="343"/>
      <c r="T4" s="343"/>
      <c r="U4" s="22"/>
      <c r="V4" s="182" t="s">
        <v>166</v>
      </c>
      <c r="W4" s="343"/>
      <c r="X4" s="343"/>
      <c r="Y4" s="343"/>
      <c r="Z4" s="343"/>
      <c r="AB4" s="20"/>
      <c r="AC4" s="20"/>
      <c r="AD4" s="20"/>
      <c r="AE4" s="20"/>
      <c r="AF4" s="20"/>
      <c r="AG4" s="20"/>
      <c r="AH4" s="20"/>
      <c r="AI4" s="20"/>
    </row>
    <row r="5" spans="1:35" ht="13.5" customHeight="1">
      <c r="B5" s="4" t="s">
        <v>67</v>
      </c>
      <c r="D5" s="233" t="s">
        <v>154</v>
      </c>
      <c r="E5" s="337"/>
      <c r="F5" s="337"/>
      <c r="G5" s="337"/>
      <c r="H5" s="235"/>
      <c r="J5" s="233" t="s">
        <v>158</v>
      </c>
      <c r="K5" s="341"/>
      <c r="L5" s="341"/>
      <c r="M5" s="341"/>
      <c r="N5" s="342"/>
      <c r="P5" s="182" t="s">
        <v>162</v>
      </c>
      <c r="Q5" s="343"/>
      <c r="R5" s="343"/>
      <c r="S5" s="343"/>
      <c r="T5" s="343"/>
      <c r="U5" s="22"/>
      <c r="V5" s="182" t="s">
        <v>167</v>
      </c>
      <c r="W5" s="343"/>
      <c r="X5" s="343"/>
      <c r="Y5" s="343"/>
      <c r="Z5" s="343"/>
      <c r="AB5" s="20"/>
      <c r="AC5" s="20"/>
      <c r="AD5" s="20"/>
      <c r="AE5" s="20"/>
      <c r="AF5" s="20"/>
      <c r="AG5" s="20"/>
      <c r="AH5" s="20"/>
      <c r="AI5" s="20"/>
    </row>
    <row r="6" spans="1:35" ht="13.5" customHeight="1">
      <c r="B6" s="4" t="s">
        <v>64</v>
      </c>
      <c r="D6" s="233" t="s">
        <v>155</v>
      </c>
      <c r="E6" s="337"/>
      <c r="F6" s="337"/>
      <c r="G6" s="337"/>
      <c r="H6" s="235"/>
      <c r="J6" s="233" t="s">
        <v>159</v>
      </c>
      <c r="K6" s="341"/>
      <c r="L6" s="341"/>
      <c r="M6" s="341"/>
      <c r="N6" s="342"/>
      <c r="P6" s="182" t="s">
        <v>163</v>
      </c>
      <c r="Q6" s="343"/>
      <c r="R6" s="343"/>
      <c r="S6" s="343"/>
      <c r="T6" s="343"/>
      <c r="U6" s="22"/>
      <c r="V6" s="182" t="s">
        <v>168</v>
      </c>
      <c r="W6" s="343"/>
      <c r="X6" s="343"/>
      <c r="Y6" s="343"/>
      <c r="Z6" s="343"/>
      <c r="AB6" s="20"/>
      <c r="AC6" s="20"/>
      <c r="AD6" s="20"/>
      <c r="AE6" s="20"/>
      <c r="AF6" s="20"/>
      <c r="AG6" s="20"/>
      <c r="AH6" s="20"/>
      <c r="AI6" s="20"/>
    </row>
    <row r="7" spans="1:35" ht="13.5" customHeight="1">
      <c r="B7" s="4" t="s">
        <v>65</v>
      </c>
      <c r="D7" s="233"/>
      <c r="E7" s="337"/>
      <c r="F7" s="337"/>
      <c r="G7" s="337"/>
      <c r="H7" s="235"/>
      <c r="J7" s="233" t="s">
        <v>209</v>
      </c>
      <c r="K7" s="341"/>
      <c r="L7" s="341"/>
      <c r="M7" s="341"/>
      <c r="N7" s="342"/>
      <c r="P7" s="182" t="s">
        <v>164</v>
      </c>
      <c r="Q7" s="343"/>
      <c r="R7" s="343"/>
      <c r="S7" s="343"/>
      <c r="T7" s="343"/>
      <c r="U7" s="22"/>
      <c r="V7" s="233"/>
      <c r="W7" s="341"/>
      <c r="X7" s="341"/>
      <c r="Y7" s="341"/>
      <c r="Z7" s="342"/>
      <c r="AB7" s="20"/>
      <c r="AC7" s="20"/>
      <c r="AD7" s="20"/>
      <c r="AE7" s="20"/>
      <c r="AF7" s="20"/>
      <c r="AG7" s="20"/>
      <c r="AH7" s="20"/>
      <c r="AI7" s="20"/>
    </row>
    <row r="8" spans="1:35" ht="13.5" customHeight="1">
      <c r="B8" s="4" t="s">
        <v>63</v>
      </c>
      <c r="D8" s="349"/>
      <c r="E8" s="349"/>
      <c r="F8" s="349"/>
      <c r="G8" s="349"/>
      <c r="H8" s="349"/>
      <c r="J8" s="349"/>
      <c r="K8" s="350"/>
      <c r="L8" s="350"/>
      <c r="M8" s="350"/>
      <c r="N8" s="350"/>
      <c r="P8" s="349"/>
      <c r="Q8" s="350"/>
      <c r="R8" s="350"/>
      <c r="S8" s="350"/>
      <c r="T8" s="350"/>
      <c r="U8" s="22"/>
      <c r="AB8" s="20"/>
      <c r="AC8" s="20"/>
      <c r="AD8" s="20"/>
      <c r="AE8" s="20"/>
      <c r="AF8" s="20"/>
      <c r="AG8" s="20"/>
      <c r="AH8" s="20"/>
      <c r="AI8" s="20"/>
    </row>
    <row r="9" spans="1:35" ht="18" customHeight="1">
      <c r="A9" s="279" t="s">
        <v>105</v>
      </c>
      <c r="B9" s="279"/>
      <c r="C9" s="279"/>
      <c r="D9" s="279"/>
      <c r="AB9" s="23"/>
      <c r="AC9" s="23"/>
      <c r="AD9" s="23"/>
      <c r="AE9" s="23"/>
      <c r="AF9" s="20"/>
      <c r="AG9" s="20"/>
      <c r="AH9" s="20"/>
      <c r="AI9" s="20"/>
    </row>
    <row r="10" spans="1:35" ht="15" customHeight="1">
      <c r="A10" s="24"/>
      <c r="B10" s="24" t="s">
        <v>39</v>
      </c>
      <c r="C10" s="280" t="s">
        <v>40</v>
      </c>
      <c r="D10" s="281"/>
      <c r="E10" s="282" t="s">
        <v>41</v>
      </c>
      <c r="F10" s="283"/>
      <c r="G10" s="283"/>
      <c r="H10" s="283"/>
      <c r="I10" s="283"/>
      <c r="J10" s="283"/>
      <c r="K10" s="283"/>
      <c r="L10" s="283"/>
      <c r="M10" s="283"/>
      <c r="N10" s="283"/>
      <c r="O10" s="284"/>
      <c r="P10" s="233" t="s">
        <v>42</v>
      </c>
      <c r="Q10" s="337"/>
      <c r="R10" s="337"/>
      <c r="S10" s="235"/>
      <c r="T10" s="233" t="s">
        <v>169</v>
      </c>
      <c r="U10" s="337"/>
      <c r="V10" s="337"/>
      <c r="W10" s="235"/>
      <c r="X10" s="285" t="s">
        <v>43</v>
      </c>
      <c r="Y10" s="285"/>
      <c r="Z10" s="285"/>
      <c r="AA10" s="285"/>
      <c r="AB10" s="285"/>
      <c r="AC10" s="285"/>
      <c r="AD10" s="285"/>
      <c r="AE10" s="25"/>
      <c r="AF10" s="26"/>
      <c r="AG10" s="26"/>
    </row>
    <row r="11" spans="1:35" ht="15" customHeight="1">
      <c r="A11" s="27">
        <v>1</v>
      </c>
      <c r="B11" s="37">
        <v>44156</v>
      </c>
      <c r="C11" s="326">
        <v>0.66666666666666663</v>
      </c>
      <c r="D11" s="327"/>
      <c r="E11" s="240" t="s">
        <v>70</v>
      </c>
      <c r="F11" s="241"/>
      <c r="G11" s="241"/>
      <c r="H11" s="301"/>
      <c r="I11" s="29">
        <v>3</v>
      </c>
      <c r="J11" s="30" t="s">
        <v>44</v>
      </c>
      <c r="K11" s="31">
        <v>0</v>
      </c>
      <c r="L11" s="286" t="s">
        <v>67</v>
      </c>
      <c r="M11" s="241"/>
      <c r="N11" s="241"/>
      <c r="O11" s="244"/>
      <c r="P11" s="240" t="s">
        <v>64</v>
      </c>
      <c r="Q11" s="241"/>
      <c r="R11" s="241"/>
      <c r="S11" s="244"/>
      <c r="T11" s="241" t="s">
        <v>63</v>
      </c>
      <c r="U11" s="241"/>
      <c r="V11" s="241"/>
      <c r="W11" s="244"/>
      <c r="X11" s="224" t="s">
        <v>74</v>
      </c>
      <c r="Y11" s="225"/>
      <c r="Z11" s="225"/>
      <c r="AA11" s="225"/>
      <c r="AB11" s="225"/>
      <c r="AC11" s="225"/>
      <c r="AD11" s="226"/>
      <c r="AE11" s="25"/>
      <c r="AF11" s="26"/>
      <c r="AG11" s="26"/>
    </row>
    <row r="12" spans="1:35" ht="15" customHeight="1">
      <c r="A12" s="32">
        <v>2</v>
      </c>
      <c r="B12" s="41">
        <v>44156</v>
      </c>
      <c r="C12" s="305">
        <v>0.75</v>
      </c>
      <c r="D12" s="306"/>
      <c r="E12" s="253" t="s">
        <v>71</v>
      </c>
      <c r="F12" s="254"/>
      <c r="G12" s="254"/>
      <c r="H12" s="292"/>
      <c r="I12" s="33">
        <v>3</v>
      </c>
      <c r="J12" s="34" t="s">
        <v>45</v>
      </c>
      <c r="K12" s="35">
        <v>0</v>
      </c>
      <c r="L12" s="293" t="s">
        <v>69</v>
      </c>
      <c r="M12" s="254"/>
      <c r="N12" s="254"/>
      <c r="O12" s="257"/>
      <c r="P12" s="253" t="s">
        <v>70</v>
      </c>
      <c r="Q12" s="254"/>
      <c r="R12" s="254"/>
      <c r="S12" s="257"/>
      <c r="T12" s="254" t="s">
        <v>67</v>
      </c>
      <c r="U12" s="254"/>
      <c r="V12" s="254"/>
      <c r="W12" s="257"/>
      <c r="X12" s="248"/>
      <c r="Y12" s="249"/>
      <c r="Z12" s="249"/>
      <c r="AA12" s="249"/>
      <c r="AB12" s="249"/>
      <c r="AC12" s="249"/>
      <c r="AD12" s="250"/>
      <c r="AE12" s="25"/>
      <c r="AF12" s="26"/>
      <c r="AG12" s="26"/>
    </row>
    <row r="13" spans="1:35" ht="15" customHeight="1">
      <c r="A13" s="27">
        <v>3</v>
      </c>
      <c r="B13" s="37">
        <v>44157</v>
      </c>
      <c r="C13" s="326">
        <v>0.66666666666666663</v>
      </c>
      <c r="D13" s="327"/>
      <c r="E13" s="332" t="s">
        <v>66</v>
      </c>
      <c r="F13" s="333"/>
      <c r="G13" s="333"/>
      <c r="H13" s="335"/>
      <c r="I13" s="151">
        <v>0</v>
      </c>
      <c r="J13" s="152" t="s">
        <v>44</v>
      </c>
      <c r="K13" s="153">
        <v>0</v>
      </c>
      <c r="L13" s="336" t="s">
        <v>67</v>
      </c>
      <c r="M13" s="333"/>
      <c r="N13" s="333"/>
      <c r="O13" s="334"/>
      <c r="P13" s="332" t="s">
        <v>63</v>
      </c>
      <c r="Q13" s="333"/>
      <c r="R13" s="333"/>
      <c r="S13" s="334"/>
      <c r="T13" s="333" t="s">
        <v>65</v>
      </c>
      <c r="U13" s="333"/>
      <c r="V13" s="333"/>
      <c r="W13" s="334"/>
      <c r="X13" s="224" t="s">
        <v>74</v>
      </c>
      <c r="Y13" s="225"/>
      <c r="Z13" s="225"/>
      <c r="AA13" s="225"/>
      <c r="AB13" s="225"/>
      <c r="AC13" s="225"/>
      <c r="AD13" s="226"/>
      <c r="AE13" s="25"/>
      <c r="AF13" s="26"/>
      <c r="AG13" s="26"/>
    </row>
    <row r="14" spans="1:35" ht="15" customHeight="1">
      <c r="A14" s="32">
        <v>4</v>
      </c>
      <c r="B14" s="41">
        <v>44157</v>
      </c>
      <c r="C14" s="305">
        <v>0.75</v>
      </c>
      <c r="D14" s="306"/>
      <c r="E14" s="253" t="s">
        <v>68</v>
      </c>
      <c r="F14" s="254"/>
      <c r="G14" s="254"/>
      <c r="H14" s="292"/>
      <c r="I14" s="33">
        <v>0</v>
      </c>
      <c r="J14" s="34" t="s">
        <v>45</v>
      </c>
      <c r="K14" s="35">
        <v>2</v>
      </c>
      <c r="L14" s="293" t="s">
        <v>69</v>
      </c>
      <c r="M14" s="254"/>
      <c r="N14" s="254"/>
      <c r="O14" s="257"/>
      <c r="P14" s="253" t="s">
        <v>67</v>
      </c>
      <c r="Q14" s="254"/>
      <c r="R14" s="254"/>
      <c r="S14" s="257"/>
      <c r="T14" s="254" t="s">
        <v>66</v>
      </c>
      <c r="U14" s="254"/>
      <c r="V14" s="254"/>
      <c r="W14" s="257"/>
      <c r="X14" s="248"/>
      <c r="Y14" s="249"/>
      <c r="Z14" s="249"/>
      <c r="AA14" s="249"/>
      <c r="AB14" s="249"/>
      <c r="AC14" s="249"/>
      <c r="AD14" s="250"/>
      <c r="AE14" s="25"/>
      <c r="AF14" s="26"/>
      <c r="AG14" s="26"/>
    </row>
    <row r="15" spans="1:35" ht="15" customHeight="1">
      <c r="A15" s="27">
        <v>5</v>
      </c>
      <c r="B15" s="37">
        <v>44158</v>
      </c>
      <c r="C15" s="330">
        <v>0.5</v>
      </c>
      <c r="D15" s="331"/>
      <c r="E15" s="240" t="s">
        <v>72</v>
      </c>
      <c r="F15" s="241"/>
      <c r="G15" s="241"/>
      <c r="H15" s="301"/>
      <c r="I15" s="29">
        <v>2</v>
      </c>
      <c r="J15" s="30" t="s">
        <v>45</v>
      </c>
      <c r="K15" s="31">
        <v>0</v>
      </c>
      <c r="L15" s="286" t="s">
        <v>66</v>
      </c>
      <c r="M15" s="241"/>
      <c r="N15" s="241"/>
      <c r="O15" s="244"/>
      <c r="P15" s="332" t="s">
        <v>65</v>
      </c>
      <c r="Q15" s="333"/>
      <c r="R15" s="333"/>
      <c r="S15" s="334"/>
      <c r="T15" s="333" t="s">
        <v>64</v>
      </c>
      <c r="U15" s="333"/>
      <c r="V15" s="333"/>
      <c r="W15" s="334"/>
      <c r="X15" s="224" t="s">
        <v>74</v>
      </c>
      <c r="Y15" s="225"/>
      <c r="Z15" s="225"/>
      <c r="AA15" s="225"/>
      <c r="AB15" s="225"/>
      <c r="AC15" s="225"/>
      <c r="AD15" s="226"/>
      <c r="AE15" s="25"/>
      <c r="AF15" s="26"/>
      <c r="AG15" s="26"/>
    </row>
    <row r="16" spans="1:35" ht="15" customHeight="1">
      <c r="A16" s="32">
        <v>6</v>
      </c>
      <c r="B16" s="41">
        <v>44158</v>
      </c>
      <c r="C16" s="328">
        <v>0.58333333333333337</v>
      </c>
      <c r="D16" s="329"/>
      <c r="E16" s="253" t="s">
        <v>65</v>
      </c>
      <c r="F16" s="254"/>
      <c r="G16" s="254"/>
      <c r="H16" s="254"/>
      <c r="I16" s="33">
        <v>0</v>
      </c>
      <c r="J16" s="34" t="s">
        <v>45</v>
      </c>
      <c r="K16" s="35">
        <v>1</v>
      </c>
      <c r="L16" s="293" t="s">
        <v>73</v>
      </c>
      <c r="M16" s="254"/>
      <c r="N16" s="254"/>
      <c r="O16" s="257"/>
      <c r="P16" s="253" t="s">
        <v>66</v>
      </c>
      <c r="Q16" s="254"/>
      <c r="R16" s="254"/>
      <c r="S16" s="257"/>
      <c r="T16" s="254" t="s">
        <v>70</v>
      </c>
      <c r="U16" s="254"/>
      <c r="V16" s="254"/>
      <c r="W16" s="257"/>
      <c r="X16" s="248"/>
      <c r="Y16" s="249"/>
      <c r="Z16" s="249"/>
      <c r="AA16" s="249"/>
      <c r="AB16" s="249"/>
      <c r="AC16" s="249"/>
      <c r="AD16" s="250"/>
      <c r="AE16" s="25"/>
      <c r="AF16" s="26"/>
      <c r="AG16" s="26"/>
    </row>
    <row r="17" spans="1:35" ht="15" customHeight="1">
      <c r="A17" s="69">
        <v>7</v>
      </c>
      <c r="B17" s="141">
        <v>44164</v>
      </c>
      <c r="C17" s="314">
        <v>0.58333333333333337</v>
      </c>
      <c r="D17" s="315"/>
      <c r="E17" s="316" t="s">
        <v>304</v>
      </c>
      <c r="F17" s="317"/>
      <c r="G17" s="317"/>
      <c r="H17" s="317"/>
      <c r="I17" s="53">
        <v>2</v>
      </c>
      <c r="J17" s="54" t="s">
        <v>45</v>
      </c>
      <c r="K17" s="55">
        <v>0</v>
      </c>
      <c r="L17" s="318" t="s">
        <v>305</v>
      </c>
      <c r="M17" s="319"/>
      <c r="N17" s="319"/>
      <c r="O17" s="320"/>
      <c r="P17" s="321" t="str">
        <f>E20</f>
        <v>Ａ.Ｃ　ＡＺＺＵＲＲＩ</v>
      </c>
      <c r="Q17" s="322"/>
      <c r="R17" s="322"/>
      <c r="S17" s="323"/>
      <c r="T17" s="324" t="str">
        <f>L20</f>
        <v>FC　ＦＲＥＳＣＡ</v>
      </c>
      <c r="U17" s="324"/>
      <c r="V17" s="324"/>
      <c r="W17" s="325"/>
      <c r="X17" s="224" t="s">
        <v>74</v>
      </c>
      <c r="Y17" s="225"/>
      <c r="Z17" s="225"/>
      <c r="AA17" s="225"/>
      <c r="AB17" s="225"/>
      <c r="AC17" s="225"/>
      <c r="AD17" s="226"/>
      <c r="AE17" s="25"/>
      <c r="AF17" s="26"/>
      <c r="AG17" s="26"/>
    </row>
    <row r="18" spans="1:35" ht="12.75" customHeight="1">
      <c r="A18" s="480">
        <v>8</v>
      </c>
      <c r="B18" s="482">
        <v>44164</v>
      </c>
      <c r="C18" s="484">
        <v>0.66666666666666663</v>
      </c>
      <c r="D18" s="485"/>
      <c r="E18" s="307" t="s">
        <v>66</v>
      </c>
      <c r="F18" s="308"/>
      <c r="G18" s="308"/>
      <c r="H18" s="488"/>
      <c r="I18" s="56">
        <v>0</v>
      </c>
      <c r="J18" s="57" t="s">
        <v>45</v>
      </c>
      <c r="K18" s="58">
        <v>0</v>
      </c>
      <c r="L18" s="309" t="s">
        <v>63</v>
      </c>
      <c r="M18" s="308"/>
      <c r="N18" s="308"/>
      <c r="O18" s="310"/>
      <c r="P18" s="307" t="str">
        <f>E17</f>
        <v>ベガルタ</v>
      </c>
      <c r="Q18" s="308"/>
      <c r="R18" s="308"/>
      <c r="S18" s="310"/>
      <c r="T18" s="307" t="str">
        <f>L17</f>
        <v>FCみやぎ</v>
      </c>
      <c r="U18" s="308"/>
      <c r="V18" s="308"/>
      <c r="W18" s="310"/>
      <c r="X18" s="227"/>
      <c r="Y18" s="228"/>
      <c r="Z18" s="228"/>
      <c r="AA18" s="228"/>
      <c r="AB18" s="228"/>
      <c r="AC18" s="228"/>
      <c r="AD18" s="229"/>
      <c r="AE18" s="25"/>
      <c r="AF18" s="26"/>
      <c r="AG18" s="26"/>
    </row>
    <row r="19" spans="1:35" ht="12.75" customHeight="1">
      <c r="A19" s="481"/>
      <c r="B19" s="483"/>
      <c r="C19" s="486"/>
      <c r="D19" s="487"/>
      <c r="E19" s="489"/>
      <c r="F19" s="324"/>
      <c r="G19" s="324"/>
      <c r="H19" s="490"/>
      <c r="I19" s="60">
        <v>4</v>
      </c>
      <c r="J19" s="61" t="s">
        <v>332</v>
      </c>
      <c r="K19" s="62">
        <v>2</v>
      </c>
      <c r="L19" s="491"/>
      <c r="M19" s="324"/>
      <c r="N19" s="324"/>
      <c r="O19" s="325"/>
      <c r="P19" s="489"/>
      <c r="Q19" s="324"/>
      <c r="R19" s="324"/>
      <c r="S19" s="325"/>
      <c r="T19" s="489"/>
      <c r="U19" s="324"/>
      <c r="V19" s="324"/>
      <c r="W19" s="325"/>
      <c r="X19" s="227"/>
      <c r="Y19" s="228"/>
      <c r="Z19" s="228"/>
      <c r="AA19" s="228"/>
      <c r="AB19" s="228"/>
      <c r="AC19" s="228"/>
      <c r="AD19" s="229"/>
      <c r="AE19" s="25"/>
      <c r="AF19" s="26"/>
      <c r="AG19" s="26"/>
    </row>
    <row r="20" spans="1:35" ht="15" customHeight="1">
      <c r="A20" s="40">
        <v>9</v>
      </c>
      <c r="B20" s="59">
        <v>44164</v>
      </c>
      <c r="C20" s="305">
        <v>0.75</v>
      </c>
      <c r="D20" s="306"/>
      <c r="E20" s="307" t="s">
        <v>306</v>
      </c>
      <c r="F20" s="308"/>
      <c r="G20" s="308"/>
      <c r="H20" s="308"/>
      <c r="I20" s="60">
        <v>6</v>
      </c>
      <c r="J20" s="61" t="s">
        <v>45</v>
      </c>
      <c r="K20" s="62">
        <v>0</v>
      </c>
      <c r="L20" s="309" t="s">
        <v>307</v>
      </c>
      <c r="M20" s="308"/>
      <c r="N20" s="308"/>
      <c r="O20" s="310"/>
      <c r="P20" s="311" t="str">
        <f>E18</f>
        <v>塩釜FC</v>
      </c>
      <c r="Q20" s="312"/>
      <c r="R20" s="312"/>
      <c r="S20" s="313"/>
      <c r="T20" s="308" t="str">
        <f>L18</f>
        <v>仙台FC</v>
      </c>
      <c r="U20" s="308"/>
      <c r="V20" s="308"/>
      <c r="W20" s="310"/>
      <c r="X20" s="230"/>
      <c r="Y20" s="231"/>
      <c r="Z20" s="231"/>
      <c r="AA20" s="231"/>
      <c r="AB20" s="231"/>
      <c r="AC20" s="231"/>
      <c r="AD20" s="232"/>
      <c r="AE20" s="39"/>
      <c r="AF20" s="39"/>
      <c r="AG20" s="26"/>
    </row>
    <row r="21" spans="1:35" ht="7.5" customHeight="1">
      <c r="A21" s="18"/>
      <c r="B21" s="63"/>
      <c r="C21" s="64"/>
      <c r="D21" s="6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5"/>
      <c r="Q21" s="65"/>
      <c r="R21" s="65"/>
      <c r="S21" s="65"/>
      <c r="T21" s="65"/>
      <c r="U21" s="65"/>
      <c r="V21" s="65"/>
      <c r="W21" s="63"/>
      <c r="X21" s="63"/>
      <c r="Y21" s="63"/>
      <c r="Z21" s="66"/>
      <c r="AA21" s="67"/>
      <c r="AB21" s="68"/>
      <c r="AC21" s="68"/>
      <c r="AD21" s="64"/>
      <c r="AE21" s="42"/>
      <c r="AF21" s="44"/>
      <c r="AG21" s="44"/>
      <c r="AH21" s="44"/>
      <c r="AI21" s="44"/>
    </row>
    <row r="22" spans="1:35" ht="15" customHeight="1">
      <c r="A22" s="217" t="s">
        <v>46</v>
      </c>
      <c r="B22" s="218"/>
      <c r="C22" s="219" t="str">
        <f>B23</f>
        <v>ベガルタ</v>
      </c>
      <c r="D22" s="220"/>
      <c r="E22" s="221"/>
      <c r="F22" s="219" t="str">
        <f>B25</f>
        <v>塩釜FC</v>
      </c>
      <c r="G22" s="220"/>
      <c r="H22" s="221"/>
      <c r="I22" s="219" t="str">
        <f>B27</f>
        <v>AC.AZZURRI</v>
      </c>
      <c r="J22" s="220"/>
      <c r="K22" s="221"/>
      <c r="L22" s="233" t="s">
        <v>47</v>
      </c>
      <c r="M22" s="234"/>
      <c r="N22" s="182" t="s">
        <v>48</v>
      </c>
      <c r="O22" s="182"/>
      <c r="P22" s="182" t="s">
        <v>49</v>
      </c>
      <c r="Q22" s="182"/>
      <c r="R22" s="233" t="s">
        <v>50</v>
      </c>
      <c r="S22" s="235"/>
      <c r="T22" s="233" t="s">
        <v>51</v>
      </c>
      <c r="U22" s="235"/>
      <c r="Y22" s="18"/>
      <c r="AA22" s="17"/>
      <c r="AC22" s="45"/>
    </row>
    <row r="23" spans="1:35" ht="15" customHeight="1">
      <c r="A23" s="199">
        <v>1</v>
      </c>
      <c r="B23" s="304" t="s">
        <v>38</v>
      </c>
      <c r="C23" s="203" t="str">
        <f>IF(OR(C24="",E24=""),"",IF(C24=E24,"△",IF(C24&gt;E24,"○","●")))</f>
        <v/>
      </c>
      <c r="D23" s="204"/>
      <c r="E23" s="205"/>
      <c r="F23" s="203" t="str">
        <f>IF(OR(F24="",H24=""),"",IF(F24=H24,"△",IF(F24&gt;H24,"○","●")))</f>
        <v>○</v>
      </c>
      <c r="G23" s="204"/>
      <c r="H23" s="205"/>
      <c r="I23" s="203" t="str">
        <f>IF(OR(I24="",K24=""),"",IF(I24=K24,"△",IF(I24&gt;K24,"○","●")))</f>
        <v>○</v>
      </c>
      <c r="J23" s="204"/>
      <c r="K23" s="205"/>
      <c r="L23" s="206">
        <f>SUM(W23:W24)</f>
        <v>6</v>
      </c>
      <c r="M23" s="207"/>
      <c r="N23" s="206">
        <f>X23</f>
        <v>5</v>
      </c>
      <c r="O23" s="210"/>
      <c r="P23" s="206">
        <f>X24</f>
        <v>0</v>
      </c>
      <c r="Q23" s="210"/>
      <c r="R23" s="206">
        <f>SUM(X23-X24)</f>
        <v>5</v>
      </c>
      <c r="S23" s="210"/>
      <c r="T23" s="206">
        <v>1</v>
      </c>
      <c r="U23" s="210"/>
      <c r="V23" s="198"/>
      <c r="W23" s="46">
        <f>COUNTIF(C23:K24,"○")*3</f>
        <v>6</v>
      </c>
      <c r="X23" s="47">
        <f>SUM(C24+F24+I24)</f>
        <v>5</v>
      </c>
      <c r="Y23" s="25"/>
      <c r="Z23" s="26"/>
      <c r="AA23" s="26"/>
    </row>
    <row r="24" spans="1:35" ht="15" customHeight="1">
      <c r="A24" s="200"/>
      <c r="B24" s="223"/>
      <c r="C24" s="48"/>
      <c r="D24" s="49"/>
      <c r="E24" s="50"/>
      <c r="F24" s="48">
        <v>2</v>
      </c>
      <c r="G24" s="49" t="s">
        <v>52</v>
      </c>
      <c r="H24" s="50">
        <v>0</v>
      </c>
      <c r="I24" s="48">
        <v>3</v>
      </c>
      <c r="J24" s="49" t="s">
        <v>52</v>
      </c>
      <c r="K24" s="50">
        <v>0</v>
      </c>
      <c r="L24" s="208"/>
      <c r="M24" s="209"/>
      <c r="N24" s="211"/>
      <c r="O24" s="212"/>
      <c r="P24" s="211"/>
      <c r="Q24" s="212"/>
      <c r="R24" s="211"/>
      <c r="S24" s="212"/>
      <c r="T24" s="211"/>
      <c r="U24" s="212"/>
      <c r="V24" s="198"/>
      <c r="W24" s="46">
        <f>COUNTIF(C23:K24,"△")</f>
        <v>0</v>
      </c>
      <c r="X24" s="47">
        <f>SUM(E24+H24+K24)</f>
        <v>0</v>
      </c>
      <c r="Y24" s="25"/>
      <c r="Z24" s="26"/>
      <c r="AA24" s="26"/>
    </row>
    <row r="25" spans="1:35" ht="15" customHeight="1">
      <c r="A25" s="199">
        <v>2</v>
      </c>
      <c r="B25" s="201" t="s">
        <v>2</v>
      </c>
      <c r="C25" s="203" t="str">
        <f>IF(OR(C26="",E26=""),"",IF(C26=E26,"△",IF(C26&gt;E26,"○","●")))</f>
        <v>●</v>
      </c>
      <c r="D25" s="204"/>
      <c r="E25" s="205"/>
      <c r="F25" s="203" t="str">
        <f>IF(OR(F26="",H26=""),"",IF(F26=H26,"△",IF(F26&gt;H26,"○","●")))</f>
        <v/>
      </c>
      <c r="G25" s="204"/>
      <c r="H25" s="205"/>
      <c r="I25" s="203" t="str">
        <f>IF(OR(I26="",K26=""),"",IF(I26=K26,"△",IF(I26&gt;K26,"○","●")))</f>
        <v>△</v>
      </c>
      <c r="J25" s="204"/>
      <c r="K25" s="205"/>
      <c r="L25" s="206">
        <f>SUM(W25:W26)</f>
        <v>1</v>
      </c>
      <c r="M25" s="207"/>
      <c r="N25" s="206">
        <f>X25</f>
        <v>0</v>
      </c>
      <c r="O25" s="210"/>
      <c r="P25" s="206">
        <f>X26</f>
        <v>2</v>
      </c>
      <c r="Q25" s="210"/>
      <c r="R25" s="206">
        <f>SUM(X25-X26)</f>
        <v>-2</v>
      </c>
      <c r="S25" s="210"/>
      <c r="T25" s="206">
        <v>2</v>
      </c>
      <c r="U25" s="210"/>
      <c r="V25" s="198"/>
      <c r="W25" s="46">
        <f>COUNTIF(C25:K26,"○")*3</f>
        <v>0</v>
      </c>
      <c r="X25" s="47">
        <f>SUM(C26+F26+I26)</f>
        <v>0</v>
      </c>
      <c r="Y25" s="25"/>
      <c r="Z25" s="26"/>
      <c r="AA25" s="26"/>
    </row>
    <row r="26" spans="1:35" ht="15" customHeight="1">
      <c r="A26" s="200"/>
      <c r="B26" s="202"/>
      <c r="C26" s="48">
        <v>0</v>
      </c>
      <c r="D26" s="49" t="s">
        <v>52</v>
      </c>
      <c r="E26" s="50">
        <v>2</v>
      </c>
      <c r="F26" s="48"/>
      <c r="G26" s="49"/>
      <c r="H26" s="50"/>
      <c r="I26" s="48">
        <v>0</v>
      </c>
      <c r="J26" s="49" t="s">
        <v>52</v>
      </c>
      <c r="K26" s="50">
        <v>0</v>
      </c>
      <c r="L26" s="208"/>
      <c r="M26" s="209"/>
      <c r="N26" s="211"/>
      <c r="O26" s="212"/>
      <c r="P26" s="211"/>
      <c r="Q26" s="212"/>
      <c r="R26" s="211"/>
      <c r="S26" s="212"/>
      <c r="T26" s="211"/>
      <c r="U26" s="212"/>
      <c r="V26" s="198"/>
      <c r="W26" s="46">
        <f>COUNTIF(C25:K26,"△")</f>
        <v>1</v>
      </c>
      <c r="X26" s="47">
        <f>SUM(E26+H26+K26)</f>
        <v>2</v>
      </c>
      <c r="Y26" s="25"/>
      <c r="Z26" s="26"/>
      <c r="AA26" s="26"/>
    </row>
    <row r="27" spans="1:35" ht="15" customHeight="1">
      <c r="A27" s="199">
        <v>3</v>
      </c>
      <c r="B27" s="201" t="s">
        <v>75</v>
      </c>
      <c r="C27" s="203" t="str">
        <f>IF(OR(C28="",E28=""),"",IF(C28=E28,"△",IF(C28&gt;E28,"○","●")))</f>
        <v>●</v>
      </c>
      <c r="D27" s="204"/>
      <c r="E27" s="205"/>
      <c r="F27" s="203" t="str">
        <f>IF(OR(F28="",H28=""),"",IF(F28=H28,"△",IF(F28&gt;H28,"○","●")))</f>
        <v>△</v>
      </c>
      <c r="G27" s="204"/>
      <c r="H27" s="205"/>
      <c r="I27" s="203" t="str">
        <f>IF(OR(I28="",K28=""),"",IF(I28=K28,"△",IF(I28&gt;K28,"○","●")))</f>
        <v/>
      </c>
      <c r="J27" s="204"/>
      <c r="K27" s="205"/>
      <c r="L27" s="206">
        <f>SUM(W27:W28)</f>
        <v>1</v>
      </c>
      <c r="M27" s="207"/>
      <c r="N27" s="206">
        <f>X27</f>
        <v>0</v>
      </c>
      <c r="O27" s="210"/>
      <c r="P27" s="206">
        <f>X28</f>
        <v>3</v>
      </c>
      <c r="Q27" s="210"/>
      <c r="R27" s="206">
        <f>SUM(X27-X28)</f>
        <v>-3</v>
      </c>
      <c r="S27" s="210"/>
      <c r="T27" s="206">
        <v>3</v>
      </c>
      <c r="U27" s="210"/>
      <c r="V27" s="198"/>
      <c r="W27" s="46">
        <f>COUNTIF(C27:K28,"○")*3</f>
        <v>0</v>
      </c>
      <c r="X27" s="47">
        <f>SUM(C28+F28+I28)</f>
        <v>0</v>
      </c>
      <c r="Y27" s="25"/>
      <c r="Z27" s="26"/>
      <c r="AA27" s="26"/>
    </row>
    <row r="28" spans="1:35" ht="15" customHeight="1">
      <c r="A28" s="200"/>
      <c r="B28" s="202"/>
      <c r="C28" s="48">
        <v>0</v>
      </c>
      <c r="D28" s="49" t="s">
        <v>52</v>
      </c>
      <c r="E28" s="50">
        <v>3</v>
      </c>
      <c r="F28" s="48">
        <v>0</v>
      </c>
      <c r="G28" s="49" t="s">
        <v>52</v>
      </c>
      <c r="H28" s="50">
        <v>0</v>
      </c>
      <c r="I28" s="48"/>
      <c r="J28" s="49"/>
      <c r="K28" s="50"/>
      <c r="L28" s="208"/>
      <c r="M28" s="209"/>
      <c r="N28" s="211"/>
      <c r="O28" s="212"/>
      <c r="P28" s="211"/>
      <c r="Q28" s="212"/>
      <c r="R28" s="211"/>
      <c r="S28" s="212"/>
      <c r="T28" s="211"/>
      <c r="U28" s="212"/>
      <c r="V28" s="198"/>
      <c r="W28" s="46">
        <f>COUNTIF(C27:K28,"△")</f>
        <v>1</v>
      </c>
      <c r="X28" s="47">
        <f>SUM(E28+H28+K28)</f>
        <v>3</v>
      </c>
      <c r="Y28" s="25"/>
      <c r="Z28" s="26"/>
      <c r="AA28" s="26"/>
    </row>
    <row r="29" spans="1:35" ht="14.25" customHeight="1">
      <c r="AE29" s="42"/>
      <c r="AF29" s="44"/>
      <c r="AG29" s="44"/>
      <c r="AH29" s="44"/>
      <c r="AI29" s="44"/>
    </row>
    <row r="30" spans="1:35" ht="15" customHeight="1">
      <c r="A30" s="217" t="s">
        <v>46</v>
      </c>
      <c r="B30" s="218"/>
      <c r="C30" s="219" t="str">
        <f>B31</f>
        <v>FCみやぎ</v>
      </c>
      <c r="D30" s="220"/>
      <c r="E30" s="221"/>
      <c r="F30" s="219" t="str">
        <f>B33</f>
        <v>FC.FRESCA</v>
      </c>
      <c r="G30" s="220"/>
      <c r="H30" s="221"/>
      <c r="I30" s="219" t="str">
        <f>B35</f>
        <v>仙台FC</v>
      </c>
      <c r="J30" s="220"/>
      <c r="K30" s="221"/>
      <c r="L30" s="233" t="s">
        <v>47</v>
      </c>
      <c r="M30" s="234"/>
      <c r="N30" s="182" t="s">
        <v>48</v>
      </c>
      <c r="O30" s="182"/>
      <c r="P30" s="182" t="s">
        <v>49</v>
      </c>
      <c r="Q30" s="182"/>
      <c r="R30" s="233" t="s">
        <v>50</v>
      </c>
      <c r="S30" s="235"/>
      <c r="T30" s="233" t="s">
        <v>51</v>
      </c>
      <c r="U30" s="235"/>
      <c r="Y30" s="18"/>
      <c r="AA30" s="17"/>
      <c r="AC30" s="45"/>
    </row>
    <row r="31" spans="1:35" ht="15" customHeight="1">
      <c r="A31" s="199">
        <v>1</v>
      </c>
      <c r="B31" s="304" t="s">
        <v>23</v>
      </c>
      <c r="C31" s="203" t="str">
        <f>IF(OR(C32="",E32=""),"",IF(C32=E32,"△",IF(C32&gt;E32,"○","●")))</f>
        <v/>
      </c>
      <c r="D31" s="204"/>
      <c r="E31" s="205"/>
      <c r="F31" s="203" t="str">
        <f>IF(OR(F32="",H32=""),"",IF(F32=H32,"△",IF(F32&gt;H32,"○","●")))</f>
        <v>○</v>
      </c>
      <c r="G31" s="204"/>
      <c r="H31" s="205"/>
      <c r="I31" s="203" t="str">
        <f>IF(OR(I32="",K32=""),"",IF(I32=K32,"△",IF(I32&gt;K32,"○","●")))</f>
        <v>○</v>
      </c>
      <c r="J31" s="204"/>
      <c r="K31" s="205"/>
      <c r="L31" s="206">
        <f>SUM(W31:W32)</f>
        <v>6</v>
      </c>
      <c r="M31" s="207"/>
      <c r="N31" s="206">
        <f>X31</f>
        <v>4</v>
      </c>
      <c r="O31" s="210"/>
      <c r="P31" s="206">
        <f>X32</f>
        <v>0</v>
      </c>
      <c r="Q31" s="210"/>
      <c r="R31" s="206">
        <f>SUM(X31-X32)</f>
        <v>4</v>
      </c>
      <c r="S31" s="210"/>
      <c r="T31" s="206">
        <v>1</v>
      </c>
      <c r="U31" s="210"/>
      <c r="V31" s="198"/>
      <c r="W31" s="46">
        <f>COUNTIF(C31:K32,"○")*3</f>
        <v>6</v>
      </c>
      <c r="X31" s="47">
        <f>SUM(C32+F32+I32)</f>
        <v>4</v>
      </c>
      <c r="Y31" s="25"/>
      <c r="Z31" s="26"/>
      <c r="AA31" s="26"/>
    </row>
    <row r="32" spans="1:35" ht="15" customHeight="1">
      <c r="A32" s="200"/>
      <c r="B32" s="223"/>
      <c r="C32" s="48"/>
      <c r="D32" s="49"/>
      <c r="E32" s="50"/>
      <c r="F32" s="48">
        <v>1</v>
      </c>
      <c r="G32" s="49" t="s">
        <v>52</v>
      </c>
      <c r="H32" s="50">
        <v>0</v>
      </c>
      <c r="I32" s="48">
        <v>3</v>
      </c>
      <c r="J32" s="49" t="s">
        <v>52</v>
      </c>
      <c r="K32" s="50">
        <v>0</v>
      </c>
      <c r="L32" s="208"/>
      <c r="M32" s="209"/>
      <c r="N32" s="211"/>
      <c r="O32" s="212"/>
      <c r="P32" s="211"/>
      <c r="Q32" s="212"/>
      <c r="R32" s="211"/>
      <c r="S32" s="212"/>
      <c r="T32" s="211"/>
      <c r="U32" s="212"/>
      <c r="V32" s="198"/>
      <c r="W32" s="46">
        <f>COUNTIF(C31:K32,"△")</f>
        <v>0</v>
      </c>
      <c r="X32" s="47">
        <f>SUM(E32+H32+K32)</f>
        <v>0</v>
      </c>
      <c r="Y32" s="25"/>
      <c r="Z32" s="26"/>
      <c r="AA32" s="26"/>
    </row>
    <row r="33" spans="1:35" ht="15" customHeight="1">
      <c r="A33" s="199">
        <v>2</v>
      </c>
      <c r="B33" s="201" t="s">
        <v>76</v>
      </c>
      <c r="C33" s="203" t="str">
        <f>IF(OR(C34="",E34=""),"",IF(C34=E34,"△",IF(C34&gt;E34,"○","●")))</f>
        <v>●</v>
      </c>
      <c r="D33" s="204"/>
      <c r="E33" s="205"/>
      <c r="F33" s="203" t="str">
        <f>IF(OR(F34="",H34=""),"",IF(F34=H34,"△",IF(F34&gt;H34,"○","●")))</f>
        <v/>
      </c>
      <c r="G33" s="204"/>
      <c r="H33" s="205"/>
      <c r="I33" s="203" t="str">
        <f>IF(OR(I34="",K34=""),"",IF(I34=K34,"△",IF(I34&gt;K34,"○","●")))</f>
        <v>●</v>
      </c>
      <c r="J33" s="204"/>
      <c r="K33" s="205"/>
      <c r="L33" s="206">
        <f>SUM(W33:W34)</f>
        <v>0</v>
      </c>
      <c r="M33" s="207"/>
      <c r="N33" s="206">
        <f>X33</f>
        <v>0</v>
      </c>
      <c r="O33" s="210"/>
      <c r="P33" s="206">
        <f>X34</f>
        <v>3</v>
      </c>
      <c r="Q33" s="210"/>
      <c r="R33" s="206">
        <f>SUM(X33-X34)</f>
        <v>-3</v>
      </c>
      <c r="S33" s="210"/>
      <c r="T33" s="206">
        <v>3</v>
      </c>
      <c r="U33" s="210"/>
      <c r="V33" s="198"/>
      <c r="W33" s="46">
        <f>COUNTIF(C33:K34,"○")*3</f>
        <v>0</v>
      </c>
      <c r="X33" s="47">
        <f>SUM(C34+F34+I34)</f>
        <v>0</v>
      </c>
      <c r="Y33" s="25"/>
      <c r="Z33" s="26"/>
      <c r="AA33" s="26"/>
    </row>
    <row r="34" spans="1:35" ht="15" customHeight="1">
      <c r="A34" s="200"/>
      <c r="B34" s="202"/>
      <c r="C34" s="48">
        <v>0</v>
      </c>
      <c r="D34" s="49" t="s">
        <v>52</v>
      </c>
      <c r="E34" s="50">
        <v>1</v>
      </c>
      <c r="F34" s="48"/>
      <c r="G34" s="49"/>
      <c r="H34" s="50"/>
      <c r="I34" s="48">
        <v>0</v>
      </c>
      <c r="J34" s="49" t="s">
        <v>52</v>
      </c>
      <c r="K34" s="50">
        <v>2</v>
      </c>
      <c r="L34" s="208"/>
      <c r="M34" s="209"/>
      <c r="N34" s="211"/>
      <c r="O34" s="212"/>
      <c r="P34" s="211"/>
      <c r="Q34" s="212"/>
      <c r="R34" s="211"/>
      <c r="S34" s="212"/>
      <c r="T34" s="211"/>
      <c r="U34" s="212"/>
      <c r="V34" s="198"/>
      <c r="W34" s="46">
        <f>COUNTIF(C33:K34,"△")</f>
        <v>0</v>
      </c>
      <c r="X34" s="47">
        <f>SUM(E34+H34+K34)</f>
        <v>3</v>
      </c>
      <c r="Y34" s="25"/>
      <c r="Z34" s="26"/>
      <c r="AA34" s="26"/>
    </row>
    <row r="35" spans="1:35" ht="15" customHeight="1">
      <c r="A35" s="199">
        <v>3</v>
      </c>
      <c r="B35" s="201" t="s">
        <v>3</v>
      </c>
      <c r="C35" s="203" t="str">
        <f>IF(OR(C36="",E36=""),"",IF(C36=E36,"△",IF(C36&gt;E36,"○","●")))</f>
        <v>●</v>
      </c>
      <c r="D35" s="204"/>
      <c r="E35" s="205"/>
      <c r="F35" s="203" t="str">
        <f>IF(OR(F36="",H36=""),"",IF(F36=H36,"△",IF(F36&gt;H36,"○","●")))</f>
        <v>○</v>
      </c>
      <c r="G35" s="204"/>
      <c r="H35" s="205"/>
      <c r="I35" s="203" t="str">
        <f>IF(OR(I36="",K36=""),"",IF(I36=K36,"△",IF(I36&gt;K36,"○","●")))</f>
        <v/>
      </c>
      <c r="J35" s="204"/>
      <c r="K35" s="205"/>
      <c r="L35" s="206">
        <f>SUM(W35:W36)</f>
        <v>3</v>
      </c>
      <c r="M35" s="207"/>
      <c r="N35" s="206">
        <f>X35</f>
        <v>2</v>
      </c>
      <c r="O35" s="210"/>
      <c r="P35" s="206">
        <f>X36</f>
        <v>3</v>
      </c>
      <c r="Q35" s="210"/>
      <c r="R35" s="206">
        <f>SUM(X35-X36)</f>
        <v>-1</v>
      </c>
      <c r="S35" s="210"/>
      <c r="T35" s="206">
        <v>2</v>
      </c>
      <c r="U35" s="210"/>
      <c r="V35" s="198"/>
      <c r="W35" s="46">
        <f>COUNTIF(C35:K36,"○")*3</f>
        <v>3</v>
      </c>
      <c r="X35" s="47">
        <f>SUM(C36+F36+I36)</f>
        <v>2</v>
      </c>
      <c r="Y35" s="25"/>
      <c r="Z35" s="26"/>
      <c r="AA35" s="26"/>
    </row>
    <row r="36" spans="1:35" ht="15" customHeight="1">
      <c r="A36" s="200"/>
      <c r="B36" s="202"/>
      <c r="C36" s="48">
        <v>0</v>
      </c>
      <c r="D36" s="49" t="s">
        <v>52</v>
      </c>
      <c r="E36" s="50">
        <v>3</v>
      </c>
      <c r="F36" s="48">
        <v>2</v>
      </c>
      <c r="G36" s="49" t="s">
        <v>52</v>
      </c>
      <c r="H36" s="50">
        <v>0</v>
      </c>
      <c r="I36" s="48"/>
      <c r="J36" s="49"/>
      <c r="K36" s="50"/>
      <c r="L36" s="208"/>
      <c r="M36" s="209"/>
      <c r="N36" s="211"/>
      <c r="O36" s="212"/>
      <c r="P36" s="211"/>
      <c r="Q36" s="212"/>
      <c r="R36" s="211"/>
      <c r="S36" s="212"/>
      <c r="T36" s="211"/>
      <c r="U36" s="212"/>
      <c r="V36" s="198"/>
      <c r="W36" s="46">
        <f>COUNTIF(C35:K36,"△")</f>
        <v>0</v>
      </c>
      <c r="X36" s="47">
        <f>SUM(E36+H36+K36)</f>
        <v>3</v>
      </c>
      <c r="Y36" s="25"/>
      <c r="Z36" s="26"/>
      <c r="AA36" s="26"/>
    </row>
    <row r="37" spans="1:35" ht="15" customHeight="1">
      <c r="A37" s="70"/>
      <c r="B37" s="71"/>
      <c r="C37" s="72"/>
      <c r="D37" s="72"/>
      <c r="E37" s="73"/>
      <c r="F37" s="73"/>
      <c r="G37" s="73"/>
      <c r="H37" s="73"/>
      <c r="I37" s="73"/>
      <c r="J37" s="73"/>
      <c r="K37" s="73"/>
      <c r="L37" s="74"/>
      <c r="M37" s="74"/>
      <c r="N37" s="75"/>
      <c r="O37" s="75"/>
      <c r="P37" s="75"/>
      <c r="Q37" s="75"/>
      <c r="R37" s="75"/>
      <c r="S37" s="75"/>
      <c r="T37" s="75"/>
      <c r="U37" s="75"/>
      <c r="V37" s="44"/>
      <c r="W37" s="46"/>
      <c r="X37" s="47"/>
      <c r="Y37" s="25"/>
      <c r="Z37" s="26"/>
      <c r="AA37" s="26"/>
    </row>
    <row r="38" spans="1:35" ht="15" customHeight="1">
      <c r="A38" s="279" t="s">
        <v>106</v>
      </c>
      <c r="B38" s="279"/>
      <c r="C38" s="279"/>
      <c r="D38" s="279"/>
      <c r="AB38" s="23"/>
      <c r="AC38" s="23"/>
      <c r="AD38" s="23"/>
    </row>
    <row r="39" spans="1:35" ht="12" customHeight="1">
      <c r="A39" s="148"/>
      <c r="B39" s="148" t="s">
        <v>39</v>
      </c>
      <c r="C39" s="280" t="s">
        <v>40</v>
      </c>
      <c r="D39" s="281"/>
      <c r="E39" s="282" t="s">
        <v>41</v>
      </c>
      <c r="F39" s="283"/>
      <c r="G39" s="283"/>
      <c r="H39" s="283"/>
      <c r="I39" s="283"/>
      <c r="J39" s="283"/>
      <c r="K39" s="283"/>
      <c r="L39" s="283"/>
      <c r="M39" s="283"/>
      <c r="N39" s="283"/>
      <c r="O39" s="284"/>
      <c r="P39" s="285" t="s">
        <v>42</v>
      </c>
      <c r="Q39" s="285"/>
      <c r="R39" s="285"/>
      <c r="S39" s="285"/>
      <c r="T39" s="285"/>
      <c r="U39" s="285"/>
      <c r="V39" s="285"/>
      <c r="W39" s="285"/>
      <c r="X39" s="285" t="s">
        <v>54</v>
      </c>
      <c r="Y39" s="285"/>
      <c r="Z39" s="285"/>
      <c r="AA39" s="285"/>
      <c r="AB39" s="285"/>
      <c r="AC39" s="285"/>
      <c r="AD39" s="285"/>
    </row>
    <row r="40" spans="1:35" ht="15" customHeight="1">
      <c r="A40" s="27">
        <v>1</v>
      </c>
      <c r="B40" s="37">
        <v>44143</v>
      </c>
      <c r="C40" s="271">
        <v>0.41666666666666669</v>
      </c>
      <c r="D40" s="272"/>
      <c r="E40" s="240" t="s">
        <v>170</v>
      </c>
      <c r="F40" s="241"/>
      <c r="G40" s="241"/>
      <c r="H40" s="301"/>
      <c r="I40" s="147">
        <v>9</v>
      </c>
      <c r="J40" s="30" t="s">
        <v>44</v>
      </c>
      <c r="K40" s="31">
        <v>0</v>
      </c>
      <c r="L40" s="286" t="s">
        <v>153</v>
      </c>
      <c r="M40" s="241"/>
      <c r="N40" s="241"/>
      <c r="O40" s="244"/>
      <c r="P40" s="287" t="s">
        <v>154</v>
      </c>
      <c r="Q40" s="288"/>
      <c r="R40" s="288"/>
      <c r="S40" s="289"/>
      <c r="T40" s="290" t="s">
        <v>171</v>
      </c>
      <c r="U40" s="288"/>
      <c r="V40" s="288"/>
      <c r="W40" s="291"/>
      <c r="X40" s="224" t="s">
        <v>172</v>
      </c>
      <c r="Y40" s="225"/>
      <c r="Z40" s="225"/>
      <c r="AA40" s="225"/>
      <c r="AB40" s="225"/>
      <c r="AC40" s="225"/>
      <c r="AD40" s="226"/>
      <c r="AE40" s="25"/>
      <c r="AF40" s="26"/>
      <c r="AG40" s="26"/>
    </row>
    <row r="41" spans="1:35" ht="15" customHeight="1">
      <c r="A41" s="32">
        <v>2</v>
      </c>
      <c r="B41" s="41">
        <v>44143</v>
      </c>
      <c r="C41" s="299">
        <v>0.47916666666666669</v>
      </c>
      <c r="D41" s="300"/>
      <c r="E41" s="253" t="s">
        <v>154</v>
      </c>
      <c r="F41" s="254"/>
      <c r="G41" s="254"/>
      <c r="H41" s="292"/>
      <c r="I41" s="33">
        <v>0</v>
      </c>
      <c r="J41" s="34" t="s">
        <v>44</v>
      </c>
      <c r="K41" s="35">
        <v>3</v>
      </c>
      <c r="L41" s="293" t="s">
        <v>173</v>
      </c>
      <c r="M41" s="254"/>
      <c r="N41" s="254"/>
      <c r="O41" s="257"/>
      <c r="P41" s="294" t="s">
        <v>170</v>
      </c>
      <c r="Q41" s="295"/>
      <c r="R41" s="295"/>
      <c r="S41" s="296"/>
      <c r="T41" s="297" t="s">
        <v>153</v>
      </c>
      <c r="U41" s="295"/>
      <c r="V41" s="295"/>
      <c r="W41" s="298"/>
      <c r="X41" s="248"/>
      <c r="Y41" s="249"/>
      <c r="Z41" s="249"/>
      <c r="AA41" s="249"/>
      <c r="AB41" s="249"/>
      <c r="AC41" s="249"/>
      <c r="AD41" s="250"/>
      <c r="AE41" s="25"/>
      <c r="AF41" s="26"/>
      <c r="AG41" s="26"/>
    </row>
    <row r="42" spans="1:35" ht="15" customHeight="1">
      <c r="A42" s="27">
        <v>3</v>
      </c>
      <c r="B42" s="37">
        <v>44149</v>
      </c>
      <c r="C42" s="271">
        <v>0.41666666666666669</v>
      </c>
      <c r="D42" s="272"/>
      <c r="E42" s="240" t="s">
        <v>173</v>
      </c>
      <c r="F42" s="241"/>
      <c r="G42" s="241"/>
      <c r="H42" s="301"/>
      <c r="I42" s="147">
        <v>1</v>
      </c>
      <c r="J42" s="30" t="s">
        <v>44</v>
      </c>
      <c r="K42" s="31">
        <v>6</v>
      </c>
      <c r="L42" s="286" t="s">
        <v>170</v>
      </c>
      <c r="M42" s="241"/>
      <c r="N42" s="241"/>
      <c r="O42" s="244"/>
      <c r="P42" s="287" t="s">
        <v>153</v>
      </c>
      <c r="Q42" s="288"/>
      <c r="R42" s="288"/>
      <c r="S42" s="289"/>
      <c r="T42" s="290" t="s">
        <v>154</v>
      </c>
      <c r="U42" s="288"/>
      <c r="V42" s="288"/>
      <c r="W42" s="291"/>
      <c r="X42" s="224" t="s">
        <v>172</v>
      </c>
      <c r="Y42" s="225"/>
      <c r="Z42" s="225"/>
      <c r="AA42" s="225"/>
      <c r="AB42" s="225"/>
      <c r="AC42" s="225"/>
      <c r="AD42" s="226"/>
      <c r="AE42" s="25"/>
      <c r="AF42" s="26"/>
      <c r="AG42" s="26"/>
    </row>
    <row r="43" spans="1:35" ht="15" customHeight="1">
      <c r="A43" s="32">
        <v>4</v>
      </c>
      <c r="B43" s="41">
        <v>44149</v>
      </c>
      <c r="C43" s="299">
        <v>0.47916666666666669</v>
      </c>
      <c r="D43" s="300"/>
      <c r="E43" s="253" t="s">
        <v>153</v>
      </c>
      <c r="F43" s="254"/>
      <c r="G43" s="254"/>
      <c r="H43" s="292"/>
      <c r="I43" s="33">
        <v>4</v>
      </c>
      <c r="J43" s="34" t="s">
        <v>44</v>
      </c>
      <c r="K43" s="35">
        <v>0</v>
      </c>
      <c r="L43" s="293" t="s">
        <v>154</v>
      </c>
      <c r="M43" s="254"/>
      <c r="N43" s="254"/>
      <c r="O43" s="257"/>
      <c r="P43" s="294" t="s">
        <v>171</v>
      </c>
      <c r="Q43" s="295"/>
      <c r="R43" s="295"/>
      <c r="S43" s="296"/>
      <c r="T43" s="297" t="s">
        <v>174</v>
      </c>
      <c r="U43" s="295"/>
      <c r="V43" s="295"/>
      <c r="W43" s="298"/>
      <c r="X43" s="248"/>
      <c r="Y43" s="249"/>
      <c r="Z43" s="249"/>
      <c r="AA43" s="249"/>
      <c r="AB43" s="249"/>
      <c r="AC43" s="249"/>
      <c r="AD43" s="250"/>
      <c r="AE43" s="25"/>
      <c r="AF43" s="26"/>
      <c r="AG43" s="26"/>
    </row>
    <row r="44" spans="1:35" ht="15" customHeight="1">
      <c r="A44" s="27">
        <v>5</v>
      </c>
      <c r="B44" s="37">
        <v>44150</v>
      </c>
      <c r="C44" s="271">
        <v>0.41666666666666669</v>
      </c>
      <c r="D44" s="272"/>
      <c r="E44" s="240" t="s">
        <v>153</v>
      </c>
      <c r="F44" s="241"/>
      <c r="G44" s="241"/>
      <c r="H44" s="301"/>
      <c r="I44" s="147">
        <v>0</v>
      </c>
      <c r="J44" s="30" t="s">
        <v>44</v>
      </c>
      <c r="K44" s="31">
        <v>3</v>
      </c>
      <c r="L44" s="286" t="s">
        <v>171</v>
      </c>
      <c r="M44" s="241"/>
      <c r="N44" s="241"/>
      <c r="O44" s="244"/>
      <c r="P44" s="287" t="s">
        <v>170</v>
      </c>
      <c r="Q44" s="288"/>
      <c r="R44" s="288"/>
      <c r="S44" s="289"/>
      <c r="T44" s="290" t="s">
        <v>154</v>
      </c>
      <c r="U44" s="288"/>
      <c r="V44" s="288"/>
      <c r="W44" s="291"/>
      <c r="X44" s="224" t="s">
        <v>172</v>
      </c>
      <c r="Y44" s="225"/>
      <c r="Z44" s="225"/>
      <c r="AA44" s="225"/>
      <c r="AB44" s="225"/>
      <c r="AC44" s="225"/>
      <c r="AD44" s="226"/>
      <c r="AE44" s="25"/>
      <c r="AF44" s="26"/>
      <c r="AG44" s="26"/>
    </row>
    <row r="45" spans="1:35" ht="15" customHeight="1">
      <c r="A45" s="32">
        <v>6</v>
      </c>
      <c r="B45" s="41">
        <v>44150</v>
      </c>
      <c r="C45" s="299">
        <v>0.47916666666666669</v>
      </c>
      <c r="D45" s="300"/>
      <c r="E45" s="253" t="s">
        <v>170</v>
      </c>
      <c r="F45" s="254"/>
      <c r="G45" s="254"/>
      <c r="H45" s="254"/>
      <c r="I45" s="33">
        <v>7</v>
      </c>
      <c r="J45" s="34" t="s">
        <v>44</v>
      </c>
      <c r="K45" s="35">
        <v>0</v>
      </c>
      <c r="L45" s="293" t="s">
        <v>154</v>
      </c>
      <c r="M45" s="254"/>
      <c r="N45" s="254"/>
      <c r="O45" s="257"/>
      <c r="P45" s="294" t="s">
        <v>153</v>
      </c>
      <c r="Q45" s="295"/>
      <c r="R45" s="295"/>
      <c r="S45" s="296"/>
      <c r="T45" s="297" t="s">
        <v>171</v>
      </c>
      <c r="U45" s="295"/>
      <c r="V45" s="295"/>
      <c r="W45" s="298"/>
      <c r="X45" s="248"/>
      <c r="Y45" s="249"/>
      <c r="Z45" s="249"/>
      <c r="AA45" s="249"/>
      <c r="AB45" s="249"/>
      <c r="AC45" s="249"/>
      <c r="AD45" s="250"/>
      <c r="AE45" s="25"/>
      <c r="AF45" s="26"/>
      <c r="AG45" s="26"/>
    </row>
    <row r="46" spans="1:35" ht="7.5" customHeight="1">
      <c r="A46" s="149"/>
      <c r="B46" s="149"/>
      <c r="C46" s="42"/>
      <c r="D46" s="42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43"/>
      <c r="Q46" s="43"/>
      <c r="R46" s="43"/>
      <c r="S46" s="43"/>
      <c r="T46" s="43"/>
      <c r="U46" s="43"/>
      <c r="V46" s="43"/>
      <c r="W46" s="149"/>
      <c r="X46" s="149"/>
      <c r="Y46" s="149"/>
      <c r="AB46" s="44"/>
      <c r="AC46" s="44"/>
      <c r="AD46" s="42"/>
      <c r="AE46" s="42"/>
      <c r="AF46" s="44"/>
      <c r="AG46" s="44"/>
      <c r="AH46" s="44"/>
      <c r="AI46" s="44"/>
    </row>
    <row r="47" spans="1:35" ht="15" customHeight="1">
      <c r="A47" s="217" t="s">
        <v>46</v>
      </c>
      <c r="B47" s="218"/>
      <c r="C47" s="219" t="str">
        <f>B48</f>
        <v>AOBA FC</v>
      </c>
      <c r="D47" s="220"/>
      <c r="E47" s="221"/>
      <c r="F47" s="219" t="str">
        <f>B50</f>
        <v>リベルタ</v>
      </c>
      <c r="G47" s="220"/>
      <c r="H47" s="221"/>
      <c r="I47" s="219" t="str">
        <f>B52</f>
        <v>エルブランカ</v>
      </c>
      <c r="J47" s="220"/>
      <c r="K47" s="221"/>
      <c r="L47" s="219" t="str">
        <f>B54</f>
        <v>DUOパーク</v>
      </c>
      <c r="M47" s="220"/>
      <c r="N47" s="221"/>
      <c r="O47" s="233" t="s">
        <v>47</v>
      </c>
      <c r="P47" s="234"/>
      <c r="Q47" s="182" t="s">
        <v>48</v>
      </c>
      <c r="R47" s="182"/>
      <c r="S47" s="182" t="s">
        <v>49</v>
      </c>
      <c r="T47" s="182"/>
      <c r="U47" s="233" t="s">
        <v>50</v>
      </c>
      <c r="V47" s="235"/>
      <c r="W47" s="233" t="s">
        <v>51</v>
      </c>
      <c r="X47" s="235"/>
      <c r="AA47" s="17"/>
      <c r="AB47" s="149"/>
      <c r="AC47" s="26"/>
      <c r="AD47" s="26"/>
    </row>
    <row r="48" spans="1:35" ht="15" customHeight="1">
      <c r="A48" s="199">
        <v>1</v>
      </c>
      <c r="B48" s="304" t="s">
        <v>170</v>
      </c>
      <c r="C48" s="203" t="str">
        <f>IF(OR(C49="",E49=""),"",IF(C49=E49,"△",IF(C49&gt;E49,"○","●")))</f>
        <v/>
      </c>
      <c r="D48" s="204"/>
      <c r="E48" s="205"/>
      <c r="F48" s="203" t="str">
        <f>IF(OR(F49="",H49=""),"",IF(F49=H49,"△",IF(F49&gt;H49,"○","●")))</f>
        <v>○</v>
      </c>
      <c r="G48" s="204"/>
      <c r="H48" s="205"/>
      <c r="I48" s="203" t="str">
        <f>IF(OR(I49="",K49=""),"",IF(I49=K49,"△",IF(I49&gt;K49,"○","●")))</f>
        <v>○</v>
      </c>
      <c r="J48" s="204"/>
      <c r="K48" s="205"/>
      <c r="L48" s="203" t="str">
        <f>IF(OR(L49="",N49=""),"",IF(L49=N49,"△",IF(L49&gt;N49,"○","●")))</f>
        <v>○</v>
      </c>
      <c r="M48" s="204"/>
      <c r="N48" s="205"/>
      <c r="O48" s="206">
        <f>SUM(Z48:Z49)</f>
        <v>9</v>
      </c>
      <c r="P48" s="207"/>
      <c r="Q48" s="206">
        <f>AA48</f>
        <v>22</v>
      </c>
      <c r="R48" s="210"/>
      <c r="S48" s="206">
        <f>AA49</f>
        <v>1</v>
      </c>
      <c r="T48" s="210"/>
      <c r="U48" s="206">
        <f>SUM(AA48-AA49)</f>
        <v>21</v>
      </c>
      <c r="V48" s="210"/>
      <c r="W48" s="206">
        <v>1</v>
      </c>
      <c r="X48" s="210"/>
      <c r="Y48" s="198"/>
      <c r="Z48" s="46">
        <f>COUNTIF(C48:N49,"○")*3</f>
        <v>9</v>
      </c>
      <c r="AA48" s="47">
        <f>SUM(C49+F49+I49+L49)</f>
        <v>22</v>
      </c>
      <c r="AB48" s="25"/>
      <c r="AC48" s="26"/>
      <c r="AD48" s="26"/>
    </row>
    <row r="49" spans="1:35" ht="15" customHeight="1">
      <c r="A49" s="200"/>
      <c r="B49" s="223"/>
      <c r="C49" s="48"/>
      <c r="D49" s="49"/>
      <c r="E49" s="50"/>
      <c r="F49" s="48">
        <v>9</v>
      </c>
      <c r="G49" s="49" t="s">
        <v>52</v>
      </c>
      <c r="H49" s="50">
        <v>0</v>
      </c>
      <c r="I49" s="48">
        <v>7</v>
      </c>
      <c r="J49" s="49" t="s">
        <v>52</v>
      </c>
      <c r="K49" s="50">
        <v>0</v>
      </c>
      <c r="L49" s="48">
        <v>6</v>
      </c>
      <c r="M49" s="49" t="s">
        <v>52</v>
      </c>
      <c r="N49" s="50">
        <v>1</v>
      </c>
      <c r="O49" s="208"/>
      <c r="P49" s="209"/>
      <c r="Q49" s="211"/>
      <c r="R49" s="212"/>
      <c r="S49" s="211"/>
      <c r="T49" s="212"/>
      <c r="U49" s="211"/>
      <c r="V49" s="212"/>
      <c r="W49" s="211"/>
      <c r="X49" s="212"/>
      <c r="Y49" s="198"/>
      <c r="Z49" s="46">
        <f>COUNTIF(C48:N49,"△")</f>
        <v>0</v>
      </c>
      <c r="AA49" s="47">
        <f>SUM(E49+H49+K49+N49)</f>
        <v>1</v>
      </c>
      <c r="AB49" s="25"/>
      <c r="AC49" s="26"/>
      <c r="AD49" s="26"/>
    </row>
    <row r="50" spans="1:35" ht="15" customHeight="1">
      <c r="A50" s="199">
        <v>2</v>
      </c>
      <c r="B50" s="201" t="s">
        <v>153</v>
      </c>
      <c r="C50" s="203" t="str">
        <f>IF(OR(C51="",E51=""),"",IF(C51=E51,"△",IF(C51&gt;E51,"○","●")))</f>
        <v>●</v>
      </c>
      <c r="D50" s="204"/>
      <c r="E50" s="205"/>
      <c r="F50" s="203" t="str">
        <f>IF(OR(F51="",H51=""),"",IF(F51=H51,"△",IF(F51&gt;H51,"○","●")))</f>
        <v/>
      </c>
      <c r="G50" s="204"/>
      <c r="H50" s="205"/>
      <c r="I50" s="203" t="str">
        <f>IF(OR(I51="",K51=""),"",IF(I51=K51,"△",IF(I51&gt;K51,"○","●")))</f>
        <v>○</v>
      </c>
      <c r="J50" s="204"/>
      <c r="K50" s="205"/>
      <c r="L50" s="203" t="str">
        <f>IF(OR(L51="",N51=""),"",IF(L51=N51,"△",IF(L51&gt;N51,"○","●")))</f>
        <v/>
      </c>
      <c r="M50" s="204"/>
      <c r="N50" s="205"/>
      <c r="O50" s="206">
        <f>SUM(Z50:Z51)</f>
        <v>3</v>
      </c>
      <c r="P50" s="207"/>
      <c r="Q50" s="206">
        <f>AA50</f>
        <v>4</v>
      </c>
      <c r="R50" s="210"/>
      <c r="S50" s="206">
        <f>AA51</f>
        <v>9</v>
      </c>
      <c r="T50" s="210"/>
      <c r="U50" s="206">
        <f>SUM(AA50-AA51)</f>
        <v>-5</v>
      </c>
      <c r="V50" s="210"/>
      <c r="W50" s="206">
        <v>3</v>
      </c>
      <c r="X50" s="210"/>
      <c r="Y50" s="198"/>
      <c r="Z50" s="46">
        <f>COUNTIF(C50:N51,"○")*3</f>
        <v>3</v>
      </c>
      <c r="AA50" s="47">
        <f>SUM(C51+F51+I51+L51)</f>
        <v>4</v>
      </c>
      <c r="AB50" s="25"/>
      <c r="AC50" s="26"/>
      <c r="AD50" s="26"/>
    </row>
    <row r="51" spans="1:35" ht="15" customHeight="1">
      <c r="A51" s="200"/>
      <c r="B51" s="202"/>
      <c r="C51" s="48">
        <v>0</v>
      </c>
      <c r="D51" s="49" t="s">
        <v>52</v>
      </c>
      <c r="E51" s="50">
        <v>9</v>
      </c>
      <c r="F51" s="48"/>
      <c r="G51" s="49"/>
      <c r="H51" s="50"/>
      <c r="I51" s="48">
        <v>4</v>
      </c>
      <c r="J51" s="49" t="s">
        <v>52</v>
      </c>
      <c r="K51" s="50">
        <v>0</v>
      </c>
      <c r="L51" s="48">
        <v>0</v>
      </c>
      <c r="M51" s="49" t="s">
        <v>52</v>
      </c>
      <c r="N51" s="50"/>
      <c r="O51" s="208"/>
      <c r="P51" s="209"/>
      <c r="Q51" s="211"/>
      <c r="R51" s="212"/>
      <c r="S51" s="211"/>
      <c r="T51" s="212"/>
      <c r="U51" s="211"/>
      <c r="V51" s="212"/>
      <c r="W51" s="211"/>
      <c r="X51" s="212"/>
      <c r="Y51" s="198"/>
      <c r="Z51" s="46">
        <f>COUNTIF(C50:N51,"△")</f>
        <v>0</v>
      </c>
      <c r="AA51" s="47">
        <f>SUM(E51+H51+K51+N51)</f>
        <v>9</v>
      </c>
      <c r="AB51" s="25"/>
      <c r="AC51" s="26"/>
      <c r="AD51" s="26"/>
    </row>
    <row r="52" spans="1:35" ht="15" customHeight="1">
      <c r="A52" s="199">
        <v>3</v>
      </c>
      <c r="B52" s="201" t="s">
        <v>175</v>
      </c>
      <c r="C52" s="203" t="str">
        <f>IF(OR(C53="",E53=""),"",IF(C53=E53,"△",IF(C53&gt;E53,"○","●")))</f>
        <v>●</v>
      </c>
      <c r="D52" s="204"/>
      <c r="E52" s="205"/>
      <c r="F52" s="203" t="str">
        <f>IF(OR(F53="",H53=""),"",IF(F53=H53,"△",IF(F53&gt;H53,"○","●")))</f>
        <v>●</v>
      </c>
      <c r="G52" s="204"/>
      <c r="H52" s="205"/>
      <c r="I52" s="203" t="str">
        <f>IF(OR(I53="",K53=""),"",IF(I53=K53,"△",IF(I53&gt;K53,"○","●")))</f>
        <v/>
      </c>
      <c r="J52" s="204"/>
      <c r="K52" s="205"/>
      <c r="L52" s="203" t="str">
        <f>IF(OR(L53="",N53=""),"",IF(L53=N53,"△",IF(L53&gt;N53,"○","●")))</f>
        <v>●</v>
      </c>
      <c r="M52" s="204"/>
      <c r="N52" s="205"/>
      <c r="O52" s="206">
        <f>SUM(Z52:Z53)</f>
        <v>0</v>
      </c>
      <c r="P52" s="207"/>
      <c r="Q52" s="206">
        <f>AA52</f>
        <v>0</v>
      </c>
      <c r="R52" s="210"/>
      <c r="S52" s="206">
        <f>AA53</f>
        <v>14</v>
      </c>
      <c r="T52" s="210"/>
      <c r="U52" s="206">
        <f>SUM(AA52-AA53)</f>
        <v>-14</v>
      </c>
      <c r="V52" s="210"/>
      <c r="W52" s="206">
        <v>4</v>
      </c>
      <c r="X52" s="210"/>
      <c r="Y52" s="198"/>
      <c r="Z52" s="46">
        <f>COUNTIF(C52:N53,"○")*3</f>
        <v>0</v>
      </c>
      <c r="AA52" s="47">
        <f>SUM(C53+F53+I53+L53)</f>
        <v>0</v>
      </c>
      <c r="AB52" s="25"/>
      <c r="AC52" s="26"/>
      <c r="AD52" s="26"/>
    </row>
    <row r="53" spans="1:35" ht="15" customHeight="1">
      <c r="A53" s="200"/>
      <c r="B53" s="202"/>
      <c r="C53" s="48">
        <v>0</v>
      </c>
      <c r="D53" s="49" t="s">
        <v>52</v>
      </c>
      <c r="E53" s="50">
        <v>7</v>
      </c>
      <c r="F53" s="48">
        <v>0</v>
      </c>
      <c r="G53" s="49" t="s">
        <v>52</v>
      </c>
      <c r="H53" s="50">
        <v>4</v>
      </c>
      <c r="I53" s="48"/>
      <c r="J53" s="49"/>
      <c r="K53" s="50"/>
      <c r="L53" s="48">
        <v>0</v>
      </c>
      <c r="M53" s="49" t="s">
        <v>52</v>
      </c>
      <c r="N53" s="50">
        <v>3</v>
      </c>
      <c r="O53" s="208"/>
      <c r="P53" s="209"/>
      <c r="Q53" s="211"/>
      <c r="R53" s="212"/>
      <c r="S53" s="211"/>
      <c r="T53" s="212"/>
      <c r="U53" s="211"/>
      <c r="V53" s="212"/>
      <c r="W53" s="211"/>
      <c r="X53" s="212"/>
      <c r="Y53" s="198"/>
      <c r="Z53" s="46">
        <f>COUNTIF(C52:N53,"△")</f>
        <v>0</v>
      </c>
      <c r="AA53" s="47">
        <f>SUM(E53+H53+K53+N53)</f>
        <v>14</v>
      </c>
      <c r="AB53" s="25"/>
      <c r="AC53" s="26"/>
      <c r="AD53" s="26"/>
    </row>
    <row r="54" spans="1:35" ht="15" customHeight="1">
      <c r="A54" s="199">
        <v>4</v>
      </c>
      <c r="B54" s="201" t="s">
        <v>171</v>
      </c>
      <c r="C54" s="203" t="str">
        <f>IF(OR(C55="",E55=""),"",IF(C55=E55,"△",IF(C55&gt;E55,"○","●")))</f>
        <v>●</v>
      </c>
      <c r="D54" s="204"/>
      <c r="E54" s="205"/>
      <c r="F54" s="203" t="str">
        <f>IF(OR(F55="",H55=""),"",IF(F55=H55,"△",IF(F55&gt;H55,"○","●")))</f>
        <v>○</v>
      </c>
      <c r="G54" s="204"/>
      <c r="H54" s="205"/>
      <c r="I54" s="203" t="str">
        <f>IF(OR(I55="",K55=""),"",IF(I55=K55,"△",IF(I55&gt;K55,"○","●")))</f>
        <v>○</v>
      </c>
      <c r="J54" s="204"/>
      <c r="K54" s="205"/>
      <c r="L54" s="203" t="str">
        <f>IF(OR(L55="",N55=""),"",IF(L55=N55,"△",IF(L55&gt;N55,"○","●")))</f>
        <v/>
      </c>
      <c r="M54" s="204"/>
      <c r="N54" s="205"/>
      <c r="O54" s="206">
        <f>SUM(Z54:Z55)</f>
        <v>6</v>
      </c>
      <c r="P54" s="207"/>
      <c r="Q54" s="206">
        <f>AA54</f>
        <v>7</v>
      </c>
      <c r="R54" s="210"/>
      <c r="S54" s="206">
        <f>AA55</f>
        <v>6</v>
      </c>
      <c r="T54" s="210"/>
      <c r="U54" s="206">
        <f>SUM(AA54-AA55)</f>
        <v>1</v>
      </c>
      <c r="V54" s="210"/>
      <c r="W54" s="206">
        <v>2</v>
      </c>
      <c r="X54" s="210"/>
      <c r="Y54" s="198"/>
      <c r="Z54" s="46">
        <f>COUNTIF(C54:N55,"○")*3</f>
        <v>6</v>
      </c>
      <c r="AA54" s="47">
        <f>SUM(C55+F55+I55+L55)</f>
        <v>7</v>
      </c>
      <c r="AB54" s="25"/>
      <c r="AC54" s="26"/>
      <c r="AD54" s="26"/>
    </row>
    <row r="55" spans="1:35" ht="15" customHeight="1">
      <c r="A55" s="200"/>
      <c r="B55" s="202"/>
      <c r="C55" s="48">
        <v>1</v>
      </c>
      <c r="D55" s="49" t="s">
        <v>52</v>
      </c>
      <c r="E55" s="50">
        <v>6</v>
      </c>
      <c r="F55" s="48">
        <v>3</v>
      </c>
      <c r="G55" s="49" t="s">
        <v>176</v>
      </c>
      <c r="H55" s="50">
        <v>0</v>
      </c>
      <c r="I55" s="48">
        <v>3</v>
      </c>
      <c r="J55" s="49" t="s">
        <v>52</v>
      </c>
      <c r="K55" s="50">
        <v>0</v>
      </c>
      <c r="L55" s="48"/>
      <c r="M55" s="49"/>
      <c r="N55" s="50"/>
      <c r="O55" s="208"/>
      <c r="P55" s="209"/>
      <c r="Q55" s="211"/>
      <c r="R55" s="212"/>
      <c r="S55" s="211"/>
      <c r="T55" s="212"/>
      <c r="U55" s="211"/>
      <c r="V55" s="212"/>
      <c r="W55" s="211"/>
      <c r="X55" s="212"/>
      <c r="Y55" s="198"/>
      <c r="Z55" s="46">
        <f>COUNTIF(C54:N55,"△")</f>
        <v>0</v>
      </c>
      <c r="AA55" s="47">
        <f>SUM(E55+H55+K55+N55)</f>
        <v>6</v>
      </c>
      <c r="AB55" s="25"/>
      <c r="AC55" s="26"/>
      <c r="AD55" s="26"/>
    </row>
    <row r="56" spans="1:35" ht="14.25" customHeight="1">
      <c r="AE56" s="42"/>
      <c r="AF56" s="44"/>
      <c r="AG56" s="44"/>
      <c r="AH56" s="44"/>
      <c r="AI56" s="44"/>
    </row>
    <row r="57" spans="1:35" ht="15" customHeight="1">
      <c r="A57" s="279" t="s">
        <v>5</v>
      </c>
      <c r="B57" s="279"/>
      <c r="C57" s="279"/>
      <c r="D57" s="279"/>
      <c r="AB57" s="23"/>
      <c r="AC57" s="23"/>
      <c r="AD57" s="23"/>
      <c r="AE57" s="18"/>
      <c r="AI57" s="45"/>
    </row>
    <row r="58" spans="1:35" ht="12" customHeight="1">
      <c r="A58" s="24"/>
      <c r="B58" s="24" t="s">
        <v>39</v>
      </c>
      <c r="C58" s="280" t="s">
        <v>40</v>
      </c>
      <c r="D58" s="281"/>
      <c r="E58" s="282" t="s">
        <v>41</v>
      </c>
      <c r="F58" s="283"/>
      <c r="G58" s="283"/>
      <c r="H58" s="283"/>
      <c r="I58" s="283"/>
      <c r="J58" s="283"/>
      <c r="K58" s="283"/>
      <c r="L58" s="283"/>
      <c r="M58" s="283"/>
      <c r="N58" s="283"/>
      <c r="O58" s="284"/>
      <c r="P58" s="285" t="s">
        <v>42</v>
      </c>
      <c r="Q58" s="285"/>
      <c r="R58" s="285"/>
      <c r="S58" s="285"/>
      <c r="T58" s="285"/>
      <c r="U58" s="285"/>
      <c r="V58" s="285"/>
      <c r="W58" s="285"/>
      <c r="X58" s="285" t="s">
        <v>54</v>
      </c>
      <c r="Y58" s="285"/>
      <c r="Z58" s="285"/>
      <c r="AA58" s="285"/>
      <c r="AB58" s="285"/>
      <c r="AC58" s="285"/>
      <c r="AD58" s="285"/>
    </row>
    <row r="59" spans="1:35" ht="15" customHeight="1">
      <c r="A59" s="27">
        <v>1</v>
      </c>
      <c r="B59" s="213">
        <v>44128</v>
      </c>
      <c r="C59" s="271">
        <v>0.41666666666666669</v>
      </c>
      <c r="D59" s="272"/>
      <c r="E59" s="240" t="s">
        <v>197</v>
      </c>
      <c r="F59" s="241"/>
      <c r="G59" s="241"/>
      <c r="H59" s="301"/>
      <c r="I59" s="29">
        <v>4</v>
      </c>
      <c r="J59" s="30" t="s">
        <v>55</v>
      </c>
      <c r="K59" s="31">
        <v>0</v>
      </c>
      <c r="L59" s="286" t="s">
        <v>198</v>
      </c>
      <c r="M59" s="241"/>
      <c r="N59" s="241"/>
      <c r="O59" s="244"/>
      <c r="P59" s="287" t="s">
        <v>257</v>
      </c>
      <c r="Q59" s="288"/>
      <c r="R59" s="288"/>
      <c r="S59" s="289"/>
      <c r="T59" s="290" t="s">
        <v>258</v>
      </c>
      <c r="U59" s="288"/>
      <c r="V59" s="288"/>
      <c r="W59" s="291"/>
      <c r="X59" s="224" t="s">
        <v>200</v>
      </c>
      <c r="Y59" s="225"/>
      <c r="Z59" s="225"/>
      <c r="AA59" s="225"/>
      <c r="AB59" s="225"/>
      <c r="AC59" s="225"/>
      <c r="AD59" s="226"/>
      <c r="AE59" s="25"/>
      <c r="AF59" s="26"/>
      <c r="AG59" s="26"/>
    </row>
    <row r="60" spans="1:35" ht="15" customHeight="1">
      <c r="A60" s="32">
        <v>2</v>
      </c>
      <c r="B60" s="214"/>
      <c r="C60" s="299">
        <v>0.47916666666666669</v>
      </c>
      <c r="D60" s="300"/>
      <c r="E60" s="253" t="s">
        <v>196</v>
      </c>
      <c r="F60" s="254"/>
      <c r="G60" s="254"/>
      <c r="H60" s="292"/>
      <c r="I60" s="33">
        <v>1</v>
      </c>
      <c r="J60" s="34" t="s">
        <v>55</v>
      </c>
      <c r="K60" s="35">
        <v>2</v>
      </c>
      <c r="L60" s="293" t="s">
        <v>199</v>
      </c>
      <c r="M60" s="254"/>
      <c r="N60" s="254"/>
      <c r="O60" s="257"/>
      <c r="P60" s="294" t="s">
        <v>259</v>
      </c>
      <c r="Q60" s="295"/>
      <c r="R60" s="295"/>
      <c r="S60" s="296"/>
      <c r="T60" s="297" t="s">
        <v>260</v>
      </c>
      <c r="U60" s="295"/>
      <c r="V60" s="295"/>
      <c r="W60" s="298"/>
      <c r="X60" s="248"/>
      <c r="Y60" s="249"/>
      <c r="Z60" s="249"/>
      <c r="AA60" s="249"/>
      <c r="AB60" s="249"/>
      <c r="AC60" s="249"/>
      <c r="AD60" s="250"/>
      <c r="AE60" s="25"/>
      <c r="AF60" s="26"/>
      <c r="AG60" s="26"/>
    </row>
    <row r="61" spans="1:35" ht="15" customHeight="1">
      <c r="A61" s="27">
        <v>3</v>
      </c>
      <c r="B61" s="215">
        <v>44136</v>
      </c>
      <c r="C61" s="271">
        <v>0.76388888888888884</v>
      </c>
      <c r="D61" s="272"/>
      <c r="E61" s="240" t="s">
        <v>195</v>
      </c>
      <c r="F61" s="241"/>
      <c r="G61" s="241"/>
      <c r="H61" s="301"/>
      <c r="I61" s="29">
        <v>1</v>
      </c>
      <c r="J61" s="30" t="s">
        <v>55</v>
      </c>
      <c r="K61" s="31">
        <v>2</v>
      </c>
      <c r="L61" s="286" t="s">
        <v>193</v>
      </c>
      <c r="M61" s="241"/>
      <c r="N61" s="241"/>
      <c r="O61" s="244"/>
      <c r="P61" s="287" t="s">
        <v>257</v>
      </c>
      <c r="Q61" s="288"/>
      <c r="R61" s="288"/>
      <c r="S61" s="289"/>
      <c r="T61" s="290" t="s">
        <v>259</v>
      </c>
      <c r="U61" s="288"/>
      <c r="V61" s="288"/>
      <c r="W61" s="291"/>
      <c r="X61" s="224" t="s">
        <v>201</v>
      </c>
      <c r="Y61" s="225"/>
      <c r="Z61" s="225"/>
      <c r="AA61" s="225"/>
      <c r="AB61" s="225"/>
      <c r="AC61" s="225"/>
      <c r="AD61" s="226"/>
      <c r="AE61" s="25"/>
      <c r="AF61" s="26"/>
      <c r="AG61" s="26"/>
    </row>
    <row r="62" spans="1:35" ht="15" customHeight="1">
      <c r="A62" s="32">
        <v>4</v>
      </c>
      <c r="B62" s="216"/>
      <c r="C62" s="299">
        <v>0.81944444444444453</v>
      </c>
      <c r="D62" s="300"/>
      <c r="E62" s="253" t="s">
        <v>196</v>
      </c>
      <c r="F62" s="254"/>
      <c r="G62" s="254"/>
      <c r="H62" s="292"/>
      <c r="I62" s="33">
        <v>1</v>
      </c>
      <c r="J62" s="34" t="s">
        <v>55</v>
      </c>
      <c r="K62" s="35">
        <v>0</v>
      </c>
      <c r="L62" s="293" t="s">
        <v>194</v>
      </c>
      <c r="M62" s="254"/>
      <c r="N62" s="254"/>
      <c r="O62" s="257"/>
      <c r="P62" s="294" t="s">
        <v>260</v>
      </c>
      <c r="Q62" s="295"/>
      <c r="R62" s="295"/>
      <c r="S62" s="296"/>
      <c r="T62" s="297" t="s">
        <v>262</v>
      </c>
      <c r="U62" s="295"/>
      <c r="V62" s="295"/>
      <c r="W62" s="298"/>
      <c r="X62" s="248"/>
      <c r="Y62" s="249"/>
      <c r="Z62" s="249"/>
      <c r="AA62" s="249"/>
      <c r="AB62" s="249"/>
      <c r="AC62" s="249"/>
      <c r="AD62" s="250"/>
      <c r="AE62" s="25"/>
      <c r="AF62" s="26"/>
      <c r="AG62" s="26"/>
    </row>
    <row r="63" spans="1:35" ht="15" customHeight="1">
      <c r="A63" s="27">
        <v>5</v>
      </c>
      <c r="B63" s="215">
        <v>44142</v>
      </c>
      <c r="C63" s="271">
        <v>0.4861111111111111</v>
      </c>
      <c r="D63" s="272"/>
      <c r="E63" s="240" t="s">
        <v>193</v>
      </c>
      <c r="F63" s="241"/>
      <c r="G63" s="241"/>
      <c r="H63" s="301"/>
      <c r="I63" s="29">
        <v>0</v>
      </c>
      <c r="J63" s="30" t="s">
        <v>55</v>
      </c>
      <c r="K63" s="31">
        <v>3</v>
      </c>
      <c r="L63" s="286" t="s">
        <v>194</v>
      </c>
      <c r="M63" s="241"/>
      <c r="N63" s="241"/>
      <c r="O63" s="244"/>
      <c r="P63" s="287" t="s">
        <v>184</v>
      </c>
      <c r="Q63" s="288"/>
      <c r="R63" s="288"/>
      <c r="S63" s="289"/>
      <c r="T63" s="290" t="s">
        <v>263</v>
      </c>
      <c r="U63" s="288"/>
      <c r="V63" s="288"/>
      <c r="W63" s="291"/>
      <c r="X63" s="224" t="s">
        <v>204</v>
      </c>
      <c r="Y63" s="225"/>
      <c r="Z63" s="225"/>
      <c r="AA63" s="225"/>
      <c r="AB63" s="225"/>
      <c r="AC63" s="225"/>
      <c r="AD63" s="226"/>
      <c r="AE63" s="25"/>
      <c r="AF63" s="26"/>
      <c r="AG63" s="26"/>
    </row>
    <row r="64" spans="1:35" ht="15" customHeight="1">
      <c r="A64" s="32">
        <v>6</v>
      </c>
      <c r="B64" s="216"/>
      <c r="C64" s="299">
        <v>0.55555555555555558</v>
      </c>
      <c r="D64" s="300"/>
      <c r="E64" s="253" t="s">
        <v>205</v>
      </c>
      <c r="F64" s="254"/>
      <c r="G64" s="254"/>
      <c r="H64" s="254"/>
      <c r="I64" s="33">
        <v>0</v>
      </c>
      <c r="J64" s="34" t="s">
        <v>55</v>
      </c>
      <c r="K64" s="35">
        <v>0</v>
      </c>
      <c r="L64" s="293" t="s">
        <v>195</v>
      </c>
      <c r="M64" s="254"/>
      <c r="N64" s="254"/>
      <c r="O64" s="257"/>
      <c r="P64" s="294" t="s">
        <v>261</v>
      </c>
      <c r="Q64" s="295"/>
      <c r="R64" s="295"/>
      <c r="S64" s="296"/>
      <c r="T64" s="297" t="s">
        <v>259</v>
      </c>
      <c r="U64" s="295"/>
      <c r="V64" s="295"/>
      <c r="W64" s="298"/>
      <c r="X64" s="248"/>
      <c r="Y64" s="249"/>
      <c r="Z64" s="249"/>
      <c r="AA64" s="249"/>
      <c r="AB64" s="249"/>
      <c r="AC64" s="249"/>
      <c r="AD64" s="250"/>
      <c r="AE64" s="25"/>
      <c r="AF64" s="26"/>
      <c r="AG64" s="26"/>
    </row>
    <row r="65" spans="1:35" ht="15" customHeight="1">
      <c r="A65" s="27">
        <v>7</v>
      </c>
      <c r="B65" s="215">
        <v>44143</v>
      </c>
      <c r="C65" s="271">
        <v>0.68055555555555547</v>
      </c>
      <c r="D65" s="272"/>
      <c r="E65" s="240" t="s">
        <v>206</v>
      </c>
      <c r="F65" s="241"/>
      <c r="G65" s="241"/>
      <c r="H65" s="241"/>
      <c r="I65" s="29">
        <v>1</v>
      </c>
      <c r="J65" s="30" t="s">
        <v>55</v>
      </c>
      <c r="K65" s="31">
        <v>1</v>
      </c>
      <c r="L65" s="301" t="s">
        <v>196</v>
      </c>
      <c r="M65" s="302"/>
      <c r="N65" s="302"/>
      <c r="O65" s="303"/>
      <c r="P65" s="287" t="s">
        <v>259</v>
      </c>
      <c r="Q65" s="288"/>
      <c r="R65" s="288"/>
      <c r="S65" s="289"/>
      <c r="T65" s="290" t="s">
        <v>258</v>
      </c>
      <c r="U65" s="288"/>
      <c r="V65" s="288"/>
      <c r="W65" s="291"/>
      <c r="X65" s="224" t="s">
        <v>207</v>
      </c>
      <c r="Y65" s="225"/>
      <c r="Z65" s="225"/>
      <c r="AA65" s="225"/>
      <c r="AB65" s="225"/>
      <c r="AC65" s="225"/>
      <c r="AD65" s="226"/>
      <c r="AE65" s="25"/>
      <c r="AF65" s="26"/>
      <c r="AG65" s="26"/>
    </row>
    <row r="66" spans="1:35" ht="15" customHeight="1">
      <c r="A66" s="32">
        <v>8</v>
      </c>
      <c r="B66" s="216"/>
      <c r="C66" s="299">
        <v>0.73611111111111116</v>
      </c>
      <c r="D66" s="300"/>
      <c r="E66" s="253" t="s">
        <v>194</v>
      </c>
      <c r="F66" s="254"/>
      <c r="G66" s="254"/>
      <c r="H66" s="254"/>
      <c r="I66" s="33">
        <v>1</v>
      </c>
      <c r="J66" s="34" t="s">
        <v>55</v>
      </c>
      <c r="K66" s="35">
        <v>1</v>
      </c>
      <c r="L66" s="293" t="s">
        <v>208</v>
      </c>
      <c r="M66" s="254"/>
      <c r="N66" s="254"/>
      <c r="O66" s="257"/>
      <c r="P66" s="294" t="s">
        <v>261</v>
      </c>
      <c r="Q66" s="295"/>
      <c r="R66" s="295"/>
      <c r="S66" s="296"/>
      <c r="T66" s="297" t="s">
        <v>257</v>
      </c>
      <c r="U66" s="295"/>
      <c r="V66" s="295"/>
      <c r="W66" s="298"/>
      <c r="X66" s="248"/>
      <c r="Y66" s="249"/>
      <c r="Z66" s="249"/>
      <c r="AA66" s="249"/>
      <c r="AB66" s="249"/>
      <c r="AC66" s="249"/>
      <c r="AD66" s="250"/>
      <c r="AE66" s="25"/>
      <c r="AF66" s="26"/>
      <c r="AG66" s="26"/>
    </row>
    <row r="67" spans="1:35" ht="15" customHeight="1">
      <c r="A67" s="36">
        <v>9</v>
      </c>
      <c r="B67" s="215">
        <v>44150</v>
      </c>
      <c r="C67" s="238">
        <v>0.76388888888888884</v>
      </c>
      <c r="D67" s="239"/>
      <c r="E67" s="240" t="s">
        <v>205</v>
      </c>
      <c r="F67" s="241"/>
      <c r="G67" s="241"/>
      <c r="H67" s="241"/>
      <c r="I67" s="29">
        <v>2</v>
      </c>
      <c r="J67" s="30" t="s">
        <v>55</v>
      </c>
      <c r="K67" s="31">
        <v>2</v>
      </c>
      <c r="L67" s="286" t="s">
        <v>193</v>
      </c>
      <c r="M67" s="241"/>
      <c r="N67" s="241"/>
      <c r="O67" s="244"/>
      <c r="P67" s="240" t="s">
        <v>260</v>
      </c>
      <c r="Q67" s="241"/>
      <c r="R67" s="241"/>
      <c r="S67" s="301"/>
      <c r="T67" s="286" t="s">
        <v>257</v>
      </c>
      <c r="U67" s="241"/>
      <c r="V67" s="241"/>
      <c r="W67" s="244"/>
      <c r="X67" s="224" t="s">
        <v>207</v>
      </c>
      <c r="Y67" s="225"/>
      <c r="Z67" s="225"/>
      <c r="AA67" s="225"/>
      <c r="AB67" s="225"/>
      <c r="AC67" s="225"/>
      <c r="AD67" s="226"/>
      <c r="AE67" s="25"/>
      <c r="AF67" s="26"/>
      <c r="AG67" s="26"/>
    </row>
    <row r="68" spans="1:35" ht="15" customHeight="1">
      <c r="A68" s="40">
        <v>10</v>
      </c>
      <c r="B68" s="216"/>
      <c r="C68" s="251">
        <v>0.81944444444444453</v>
      </c>
      <c r="D68" s="252"/>
      <c r="E68" s="253" t="s">
        <v>195</v>
      </c>
      <c r="F68" s="254"/>
      <c r="G68" s="254"/>
      <c r="H68" s="292"/>
      <c r="I68" s="33">
        <v>0</v>
      </c>
      <c r="J68" s="34" t="s">
        <v>55</v>
      </c>
      <c r="K68" s="35">
        <v>5</v>
      </c>
      <c r="L68" s="293" t="s">
        <v>196</v>
      </c>
      <c r="M68" s="254"/>
      <c r="N68" s="254"/>
      <c r="O68" s="257"/>
      <c r="P68" s="253" t="s">
        <v>264</v>
      </c>
      <c r="Q68" s="254"/>
      <c r="R68" s="254"/>
      <c r="S68" s="292"/>
      <c r="T68" s="293" t="s">
        <v>261</v>
      </c>
      <c r="U68" s="254"/>
      <c r="V68" s="254"/>
      <c r="W68" s="257"/>
      <c r="X68" s="248"/>
      <c r="Y68" s="249"/>
      <c r="Z68" s="249"/>
      <c r="AA68" s="249"/>
      <c r="AB68" s="249"/>
      <c r="AC68" s="249"/>
      <c r="AD68" s="250"/>
      <c r="AE68" s="38"/>
      <c r="AF68" s="39"/>
      <c r="AG68" s="26"/>
    </row>
    <row r="69" spans="1:35" ht="7.5" customHeight="1">
      <c r="A69" s="18"/>
      <c r="B69" s="18"/>
      <c r="C69" s="42"/>
      <c r="D69" s="42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43"/>
      <c r="Q69" s="43"/>
      <c r="R69" s="43"/>
      <c r="S69" s="43"/>
      <c r="T69" s="43"/>
      <c r="U69" s="43"/>
      <c r="V69" s="43"/>
      <c r="W69" s="18"/>
      <c r="X69" s="18"/>
      <c r="Y69" s="18"/>
      <c r="AB69" s="44"/>
      <c r="AC69" s="44"/>
      <c r="AD69" s="42"/>
      <c r="AE69" s="42"/>
      <c r="AF69" s="44"/>
      <c r="AG69" s="44"/>
      <c r="AH69" s="44"/>
      <c r="AI69" s="44"/>
    </row>
    <row r="70" spans="1:35" ht="15" customHeight="1">
      <c r="A70" s="217" t="s">
        <v>46</v>
      </c>
      <c r="B70" s="218"/>
      <c r="C70" s="219" t="str">
        <f>B71</f>
        <v>エボルティーボ</v>
      </c>
      <c r="D70" s="220"/>
      <c r="E70" s="221"/>
      <c r="F70" s="219" t="str">
        <f>B73</f>
        <v>ジュニオール</v>
      </c>
      <c r="G70" s="220"/>
      <c r="H70" s="221"/>
      <c r="I70" s="219" t="str">
        <f>B75</f>
        <v>リアンリール</v>
      </c>
      <c r="J70" s="220"/>
      <c r="K70" s="221"/>
      <c r="L70" s="219" t="str">
        <f>B77</f>
        <v>ＭＥＳＳＥ宮城</v>
      </c>
      <c r="M70" s="220"/>
      <c r="N70" s="221"/>
      <c r="O70" s="219" t="str">
        <f>B79</f>
        <v>仙台ＹＭＣＡ</v>
      </c>
      <c r="P70" s="220"/>
      <c r="Q70" s="221"/>
      <c r="R70" s="233" t="s">
        <v>47</v>
      </c>
      <c r="S70" s="234"/>
      <c r="T70" s="182" t="s">
        <v>48</v>
      </c>
      <c r="U70" s="182"/>
      <c r="V70" s="182" t="s">
        <v>49</v>
      </c>
      <c r="W70" s="182"/>
      <c r="X70" s="233" t="s">
        <v>50</v>
      </c>
      <c r="Y70" s="235"/>
      <c r="Z70" s="233" t="s">
        <v>51</v>
      </c>
      <c r="AA70" s="235"/>
      <c r="AE70" s="25"/>
      <c r="AF70" s="26"/>
      <c r="AG70" s="26"/>
    </row>
    <row r="71" spans="1:35" ht="15" customHeight="1">
      <c r="A71" s="199">
        <v>1</v>
      </c>
      <c r="B71" s="222" t="s">
        <v>202</v>
      </c>
      <c r="C71" s="203" t="str">
        <f>IF(OR(C72="",E72=""),"",IF(C72=E72,"△",IF(C72&gt;E72,"○","●")))</f>
        <v/>
      </c>
      <c r="D71" s="204"/>
      <c r="E71" s="205"/>
      <c r="F71" s="203" t="str">
        <f>IF(OR(F72="",H72=""),"",IF(F72=H72,"△",IF(F72&gt;H72,"○","●")))</f>
        <v>●</v>
      </c>
      <c r="G71" s="204"/>
      <c r="H71" s="205"/>
      <c r="I71" s="203" t="str">
        <f>IF(OR(I72="",K72=""),"",IF(I72=K72,"△",IF(I72&gt;K72,"○","●")))</f>
        <v>○</v>
      </c>
      <c r="J71" s="204"/>
      <c r="K71" s="205"/>
      <c r="L71" s="203" t="str">
        <f>IF(OR(L72="",N72=""),"",IF(L72=N72,"△",IF(L72&gt;N72,"○","●")))</f>
        <v>△</v>
      </c>
      <c r="M71" s="204"/>
      <c r="N71" s="205"/>
      <c r="O71" s="203" t="str">
        <f>IF(OR(O72="",Q72=""),"",IF(O72=Q72,"△",IF(O72&gt;Q72,"○","●")))</f>
        <v>△</v>
      </c>
      <c r="P71" s="204"/>
      <c r="Q71" s="205"/>
      <c r="R71" s="206">
        <f>SUM(AC71:AC72)</f>
        <v>5</v>
      </c>
      <c r="S71" s="207"/>
      <c r="T71" s="206">
        <f>AD71</f>
        <v>5</v>
      </c>
      <c r="U71" s="210"/>
      <c r="V71" s="206">
        <f>AD72</f>
        <v>7</v>
      </c>
      <c r="W71" s="210"/>
      <c r="X71" s="206">
        <f>SUM(AD71-AD72)</f>
        <v>-2</v>
      </c>
      <c r="Y71" s="210"/>
      <c r="Z71" s="206">
        <v>4</v>
      </c>
      <c r="AA71" s="210"/>
      <c r="AB71" s="198"/>
      <c r="AC71" s="46">
        <f>COUNTIF(C71:Q72,"○")*3</f>
        <v>3</v>
      </c>
      <c r="AD71" s="47">
        <f>SUM(C72+F72+I72+L72+O72)</f>
        <v>5</v>
      </c>
      <c r="AE71" s="51"/>
      <c r="AF71" s="51"/>
      <c r="AG71" s="26"/>
    </row>
    <row r="72" spans="1:35" ht="15" customHeight="1">
      <c r="A72" s="200"/>
      <c r="B72" s="223"/>
      <c r="C72" s="48"/>
      <c r="D72" s="49"/>
      <c r="E72" s="50"/>
      <c r="F72" s="48">
        <v>0</v>
      </c>
      <c r="G72" s="49" t="s">
        <v>52</v>
      </c>
      <c r="H72" s="50">
        <v>3</v>
      </c>
      <c r="I72" s="48">
        <v>2</v>
      </c>
      <c r="J72" s="49" t="s">
        <v>52</v>
      </c>
      <c r="K72" s="50">
        <v>1</v>
      </c>
      <c r="L72" s="48">
        <v>1</v>
      </c>
      <c r="M72" s="49" t="s">
        <v>52</v>
      </c>
      <c r="N72" s="50">
        <v>1</v>
      </c>
      <c r="O72" s="48">
        <v>2</v>
      </c>
      <c r="P72" s="49" t="s">
        <v>52</v>
      </c>
      <c r="Q72" s="50">
        <v>2</v>
      </c>
      <c r="R72" s="208"/>
      <c r="S72" s="209"/>
      <c r="T72" s="211"/>
      <c r="U72" s="212"/>
      <c r="V72" s="211"/>
      <c r="W72" s="212"/>
      <c r="X72" s="211"/>
      <c r="Y72" s="212"/>
      <c r="Z72" s="211"/>
      <c r="AA72" s="212"/>
      <c r="AB72" s="198"/>
      <c r="AC72" s="46">
        <f>COUNTIF(C71:Q72,"△")</f>
        <v>2</v>
      </c>
      <c r="AD72" s="47">
        <f>SUM(E72+H72+K72+N72+Q72)</f>
        <v>7</v>
      </c>
      <c r="AE72" s="39"/>
      <c r="AF72" s="39"/>
      <c r="AG72" s="26"/>
      <c r="AH72" s="52"/>
    </row>
    <row r="73" spans="1:35" ht="15" customHeight="1">
      <c r="A73" s="199">
        <v>2</v>
      </c>
      <c r="B73" s="201" t="s">
        <v>194</v>
      </c>
      <c r="C73" s="203" t="str">
        <f>IF(OR(C74="",E74=""),"",IF(C74=E74,"△",IF(C74&gt;E74,"○","●")))</f>
        <v>○</v>
      </c>
      <c r="D73" s="204"/>
      <c r="E73" s="205"/>
      <c r="F73" s="203" t="str">
        <f>IF(OR(F74="",H74=""),"",IF(F74=H74,"△",IF(F74&gt;H74,"○","●")))</f>
        <v/>
      </c>
      <c r="G73" s="204"/>
      <c r="H73" s="205"/>
      <c r="I73" s="203" t="str">
        <f>IF(OR(I74="",K74=""),"",IF(I74=K74,"△",IF(I74&gt;K74,"○","●")))</f>
        <v>○</v>
      </c>
      <c r="J73" s="204"/>
      <c r="K73" s="205"/>
      <c r="L73" s="203" t="str">
        <f>IF(OR(L74="",N74=""),"",IF(L74=N74,"△",IF(L74&gt;N74,"○","●")))</f>
        <v>●</v>
      </c>
      <c r="M73" s="204"/>
      <c r="N73" s="205"/>
      <c r="O73" s="203" t="str">
        <f>IF(OR(O74="",Q74=""),"",IF(O74=Q74,"△",IF(O74&gt;Q74,"○","●")))</f>
        <v>△</v>
      </c>
      <c r="P73" s="204"/>
      <c r="Q73" s="205"/>
      <c r="R73" s="206">
        <f>SUM(AC73:AC74)</f>
        <v>7</v>
      </c>
      <c r="S73" s="207"/>
      <c r="T73" s="206">
        <f>AD73</f>
        <v>8</v>
      </c>
      <c r="U73" s="210"/>
      <c r="V73" s="206">
        <f>AD74</f>
        <v>2</v>
      </c>
      <c r="W73" s="210"/>
      <c r="X73" s="206">
        <f>SUM(AD73-AD74)</f>
        <v>6</v>
      </c>
      <c r="Y73" s="210"/>
      <c r="Z73" s="206">
        <v>1</v>
      </c>
      <c r="AA73" s="210"/>
      <c r="AB73" s="198"/>
      <c r="AC73" s="46">
        <f>COUNTIF(C73:Q74,"○")*3</f>
        <v>6</v>
      </c>
      <c r="AD73" s="47">
        <f>SUM(C74+F74+I74+L74+O74)</f>
        <v>8</v>
      </c>
      <c r="AE73" s="39"/>
      <c r="AF73" s="39"/>
      <c r="AG73" s="26"/>
    </row>
    <row r="74" spans="1:35" ht="15" customHeight="1">
      <c r="A74" s="200"/>
      <c r="B74" s="202"/>
      <c r="C74" s="48">
        <v>3</v>
      </c>
      <c r="D74" s="49" t="s">
        <v>52</v>
      </c>
      <c r="E74" s="50">
        <v>0</v>
      </c>
      <c r="F74" s="48"/>
      <c r="G74" s="49"/>
      <c r="H74" s="50"/>
      <c r="I74" s="48">
        <v>4</v>
      </c>
      <c r="J74" s="49" t="s">
        <v>52</v>
      </c>
      <c r="K74" s="50">
        <v>0</v>
      </c>
      <c r="L74" s="48">
        <v>0</v>
      </c>
      <c r="M74" s="49" t="s">
        <v>52</v>
      </c>
      <c r="N74" s="50">
        <v>1</v>
      </c>
      <c r="O74" s="48">
        <v>1</v>
      </c>
      <c r="P74" s="49" t="s">
        <v>52</v>
      </c>
      <c r="Q74" s="50">
        <v>1</v>
      </c>
      <c r="R74" s="208"/>
      <c r="S74" s="209"/>
      <c r="T74" s="211"/>
      <c r="U74" s="212"/>
      <c r="V74" s="211"/>
      <c r="W74" s="212"/>
      <c r="X74" s="211"/>
      <c r="Y74" s="212"/>
      <c r="Z74" s="211"/>
      <c r="AA74" s="212"/>
      <c r="AB74" s="198"/>
      <c r="AC74" s="46">
        <f>COUNTIF(C73:Q74,"△")</f>
        <v>1</v>
      </c>
      <c r="AD74" s="47">
        <f>SUM(E74+H74+K74+N74+Q74)</f>
        <v>2</v>
      </c>
      <c r="AE74" s="39"/>
      <c r="AF74" s="39"/>
      <c r="AG74" s="26"/>
    </row>
    <row r="75" spans="1:35" ht="15" customHeight="1">
      <c r="A75" s="199">
        <v>3</v>
      </c>
      <c r="B75" s="201" t="s">
        <v>195</v>
      </c>
      <c r="C75" s="203" t="str">
        <f>IF(OR(C76="",E76=""),"",IF(C76=E76,"△",IF(C76&gt;E76,"○","●")))</f>
        <v>●</v>
      </c>
      <c r="D75" s="204"/>
      <c r="E75" s="205"/>
      <c r="F75" s="203" t="str">
        <f>IF(OR(F76="",H76=""),"",IF(F76=H76,"△",IF(F76&gt;H76,"○","●")))</f>
        <v>●</v>
      </c>
      <c r="G75" s="204"/>
      <c r="H75" s="205"/>
      <c r="I75" s="203" t="str">
        <f>IF(OR(I76="",K76=""),"",IF(I76=K76,"△",IF(I76&gt;K76,"○","●")))</f>
        <v/>
      </c>
      <c r="J75" s="204"/>
      <c r="K75" s="205"/>
      <c r="L75" s="203" t="str">
        <f>IF(OR(L76="",N76=""),"",IF(L76=N76,"△",IF(L76&gt;N76,"○","●")))</f>
        <v>●</v>
      </c>
      <c r="M75" s="204"/>
      <c r="N75" s="205"/>
      <c r="O75" s="203" t="str">
        <f>IF(OR(O76="",Q76=""),"",IF(O76=Q76,"△",IF(O76&gt;Q76,"○","●")))</f>
        <v>△</v>
      </c>
      <c r="P75" s="204"/>
      <c r="Q75" s="205"/>
      <c r="R75" s="206">
        <f>SUM(AC75:AC76)</f>
        <v>1</v>
      </c>
      <c r="S75" s="207"/>
      <c r="T75" s="206">
        <f>AD75</f>
        <v>1</v>
      </c>
      <c r="U75" s="210"/>
      <c r="V75" s="206">
        <f>AD76</f>
        <v>11</v>
      </c>
      <c r="W75" s="210"/>
      <c r="X75" s="206">
        <f>SUM(AD75-AD76)</f>
        <v>-10</v>
      </c>
      <c r="Y75" s="210"/>
      <c r="Z75" s="206">
        <v>5</v>
      </c>
      <c r="AA75" s="210"/>
      <c r="AB75" s="198"/>
      <c r="AC75" s="46">
        <f>COUNTIF(C75:Q76,"○")*3</f>
        <v>0</v>
      </c>
      <c r="AD75" s="47">
        <f>SUM(C76+F76+I76+L76+O76)</f>
        <v>1</v>
      </c>
      <c r="AE75" s="39"/>
      <c r="AF75" s="39"/>
      <c r="AG75" s="26"/>
    </row>
    <row r="76" spans="1:35" ht="15" customHeight="1">
      <c r="A76" s="200"/>
      <c r="B76" s="202"/>
      <c r="C76" s="48">
        <v>1</v>
      </c>
      <c r="D76" s="49" t="s">
        <v>52</v>
      </c>
      <c r="E76" s="50">
        <v>2</v>
      </c>
      <c r="F76" s="48">
        <v>0</v>
      </c>
      <c r="G76" s="49" t="s">
        <v>52</v>
      </c>
      <c r="H76" s="50">
        <v>4</v>
      </c>
      <c r="I76" s="48"/>
      <c r="J76" s="49"/>
      <c r="K76" s="50"/>
      <c r="L76" s="48">
        <v>0</v>
      </c>
      <c r="M76" s="49" t="s">
        <v>52</v>
      </c>
      <c r="N76" s="50">
        <v>5</v>
      </c>
      <c r="O76" s="48">
        <v>0</v>
      </c>
      <c r="P76" s="49" t="s">
        <v>52</v>
      </c>
      <c r="Q76" s="50">
        <v>0</v>
      </c>
      <c r="R76" s="208"/>
      <c r="S76" s="209"/>
      <c r="T76" s="211"/>
      <c r="U76" s="212"/>
      <c r="V76" s="211"/>
      <c r="W76" s="212"/>
      <c r="X76" s="211"/>
      <c r="Y76" s="212"/>
      <c r="Z76" s="211"/>
      <c r="AA76" s="212"/>
      <c r="AB76" s="198"/>
      <c r="AC76" s="46">
        <f>COUNTIF(C75:Q76,"△")</f>
        <v>1</v>
      </c>
      <c r="AD76" s="47">
        <f>SUM(E76+H76+K76+N76+Q76)</f>
        <v>11</v>
      </c>
      <c r="AE76" s="39"/>
      <c r="AF76" s="39"/>
      <c r="AG76" s="26"/>
    </row>
    <row r="77" spans="1:35" ht="15" customHeight="1">
      <c r="A77" s="199">
        <v>4</v>
      </c>
      <c r="B77" s="201" t="s">
        <v>196</v>
      </c>
      <c r="C77" s="203" t="str">
        <f>IF(OR(C78="",E78=""),"",IF(C78=E78,"△",IF(C78&gt;E78,"○","●")))</f>
        <v>△</v>
      </c>
      <c r="D77" s="204"/>
      <c r="E77" s="205"/>
      <c r="F77" s="203" t="str">
        <f>IF(OR(F78="",H78=""),"",IF(F78=H78,"△",IF(F78&gt;H78,"○","●")))</f>
        <v>○</v>
      </c>
      <c r="G77" s="204"/>
      <c r="H77" s="205"/>
      <c r="I77" s="203" t="str">
        <f>IF(OR(I78="",K78=""),"",IF(I78=K78,"△",IF(I78&gt;K78,"○","●")))</f>
        <v>○</v>
      </c>
      <c r="J77" s="204"/>
      <c r="K77" s="205"/>
      <c r="L77" s="203" t="str">
        <f>IF(OR(L78="",N78=""),"",IF(L78=N78,"△",IF(L78&gt;N78,"○","●")))</f>
        <v/>
      </c>
      <c r="M77" s="204"/>
      <c r="N77" s="205"/>
      <c r="O77" s="203" t="str">
        <f>IF(OR(O78="",Q78=""),"",IF(O78=Q78,"△",IF(O78&gt;Q78,"○","●")))</f>
        <v>●</v>
      </c>
      <c r="P77" s="204"/>
      <c r="Q77" s="205"/>
      <c r="R77" s="206">
        <f>SUM(AC77:AC78)</f>
        <v>7</v>
      </c>
      <c r="S77" s="207"/>
      <c r="T77" s="206">
        <f>AD77</f>
        <v>8</v>
      </c>
      <c r="U77" s="210"/>
      <c r="V77" s="206">
        <f>AD78</f>
        <v>3</v>
      </c>
      <c r="W77" s="210"/>
      <c r="X77" s="206">
        <f>SUM(AD77-AD78)</f>
        <v>5</v>
      </c>
      <c r="Y77" s="210"/>
      <c r="Z77" s="206">
        <v>2</v>
      </c>
      <c r="AA77" s="210"/>
      <c r="AB77" s="198"/>
      <c r="AC77" s="46">
        <f>COUNTIF(C77:Q78,"○")*3</f>
        <v>6</v>
      </c>
      <c r="AD77" s="47">
        <f>SUM(C78+F78+I78+L78+O78)</f>
        <v>8</v>
      </c>
      <c r="AE77" s="39"/>
      <c r="AF77" s="39"/>
      <c r="AG77" s="26"/>
    </row>
    <row r="78" spans="1:35" ht="15" customHeight="1">
      <c r="A78" s="200"/>
      <c r="B78" s="202"/>
      <c r="C78" s="48">
        <v>1</v>
      </c>
      <c r="D78" s="49" t="s">
        <v>52</v>
      </c>
      <c r="E78" s="50">
        <v>1</v>
      </c>
      <c r="F78" s="48">
        <v>1</v>
      </c>
      <c r="G78" s="49" t="s">
        <v>52</v>
      </c>
      <c r="H78" s="50">
        <v>0</v>
      </c>
      <c r="I78" s="48">
        <v>5</v>
      </c>
      <c r="J78" s="49" t="s">
        <v>52</v>
      </c>
      <c r="K78" s="50">
        <v>0</v>
      </c>
      <c r="L78" s="48"/>
      <c r="M78" s="49"/>
      <c r="N78" s="50"/>
      <c r="O78" s="48">
        <v>1</v>
      </c>
      <c r="P78" s="49" t="s">
        <v>52</v>
      </c>
      <c r="Q78" s="50">
        <v>2</v>
      </c>
      <c r="R78" s="208"/>
      <c r="S78" s="209"/>
      <c r="T78" s="211"/>
      <c r="U78" s="212"/>
      <c r="V78" s="211"/>
      <c r="W78" s="212"/>
      <c r="X78" s="211"/>
      <c r="Y78" s="212"/>
      <c r="Z78" s="211"/>
      <c r="AA78" s="212"/>
      <c r="AB78" s="198"/>
      <c r="AC78" s="46">
        <f>COUNTIF(C77:Q78,"△")</f>
        <v>1</v>
      </c>
      <c r="AD78" s="47">
        <f>SUM(E78+H78+K78+N78+Q78)</f>
        <v>3</v>
      </c>
      <c r="AE78" s="39"/>
      <c r="AF78" s="39"/>
      <c r="AG78" s="26"/>
    </row>
    <row r="79" spans="1:35" ht="15" customHeight="1">
      <c r="A79" s="199">
        <v>5</v>
      </c>
      <c r="B79" s="201" t="s">
        <v>203</v>
      </c>
      <c r="C79" s="203" t="str">
        <f>IF(OR(C80="",E80=""),"",IF(C80=E80,"△",IF(C80&gt;E80,"○","●")))</f>
        <v>△</v>
      </c>
      <c r="D79" s="204"/>
      <c r="E79" s="205"/>
      <c r="F79" s="203" t="str">
        <f>IF(OR(F80="",H80=""),"",IF(F80=H80,"△",IF(F80&gt;H80,"○","●")))</f>
        <v>△</v>
      </c>
      <c r="G79" s="204"/>
      <c r="H79" s="205"/>
      <c r="I79" s="203" t="str">
        <f>IF(OR(I80="",K80=""),"",IF(I80=K80,"△",IF(I80&gt;K80,"○","●")))</f>
        <v>△</v>
      </c>
      <c r="J79" s="204"/>
      <c r="K79" s="205"/>
      <c r="L79" s="203" t="str">
        <f>IF(OR(L80="",N80=""),"",IF(L80=N80,"△",IF(L80&gt;N80,"○","●")))</f>
        <v>○</v>
      </c>
      <c r="M79" s="204"/>
      <c r="N79" s="205"/>
      <c r="O79" s="203" t="str">
        <f>IF(OR(O80="",Q80=""),"",IF(O80=Q80,"△",IF(O80&gt;Q80,"○","●")))</f>
        <v/>
      </c>
      <c r="P79" s="204"/>
      <c r="Q79" s="205"/>
      <c r="R79" s="206">
        <f>SUM(AC79:AC80)</f>
        <v>6</v>
      </c>
      <c r="S79" s="207"/>
      <c r="T79" s="206">
        <f>AD79</f>
        <v>5</v>
      </c>
      <c r="U79" s="210"/>
      <c r="V79" s="206">
        <f>AD80</f>
        <v>4</v>
      </c>
      <c r="W79" s="210"/>
      <c r="X79" s="206">
        <f>SUM(AD79-AD80)</f>
        <v>1</v>
      </c>
      <c r="Y79" s="210"/>
      <c r="Z79" s="206">
        <v>3</v>
      </c>
      <c r="AA79" s="210"/>
      <c r="AB79" s="198"/>
      <c r="AC79" s="46">
        <f>COUNTIF(C79:Q80,"○")*3</f>
        <v>3</v>
      </c>
      <c r="AD79" s="47">
        <f>SUM(C80+F80+I80+L80+O80)</f>
        <v>5</v>
      </c>
      <c r="AE79" s="39"/>
      <c r="AF79" s="39"/>
      <c r="AG79" s="26"/>
    </row>
    <row r="80" spans="1:35" ht="15" customHeight="1">
      <c r="A80" s="200"/>
      <c r="B80" s="202"/>
      <c r="C80" s="48">
        <v>2</v>
      </c>
      <c r="D80" s="49" t="s">
        <v>52</v>
      </c>
      <c r="E80" s="50">
        <v>2</v>
      </c>
      <c r="F80" s="48">
        <v>1</v>
      </c>
      <c r="G80" s="49" t="s">
        <v>52</v>
      </c>
      <c r="H80" s="50">
        <v>1</v>
      </c>
      <c r="I80" s="48">
        <v>0</v>
      </c>
      <c r="J80" s="49" t="s">
        <v>52</v>
      </c>
      <c r="K80" s="50">
        <v>0</v>
      </c>
      <c r="L80" s="48">
        <v>2</v>
      </c>
      <c r="M80" s="49" t="s">
        <v>256</v>
      </c>
      <c r="N80" s="50">
        <v>1</v>
      </c>
      <c r="O80" s="48"/>
      <c r="P80" s="49"/>
      <c r="Q80" s="50"/>
      <c r="R80" s="208"/>
      <c r="S80" s="209"/>
      <c r="T80" s="211"/>
      <c r="U80" s="212"/>
      <c r="V80" s="211"/>
      <c r="W80" s="212"/>
      <c r="X80" s="211"/>
      <c r="Y80" s="212"/>
      <c r="Z80" s="211"/>
      <c r="AA80" s="212"/>
      <c r="AB80" s="198"/>
      <c r="AC80" s="46">
        <f>COUNTIF(C79:Q80,"△")</f>
        <v>3</v>
      </c>
      <c r="AD80" s="47">
        <f>SUM(E80+H80+K80+N80+Q80)</f>
        <v>4</v>
      </c>
      <c r="AE80" s="39"/>
      <c r="AF80" s="39"/>
      <c r="AG80" s="26"/>
    </row>
    <row r="81" spans="1:35" ht="14.25" customHeight="1">
      <c r="AE81" s="42"/>
      <c r="AF81" s="44"/>
      <c r="AG81" s="44"/>
      <c r="AH81" s="44"/>
      <c r="AI81" s="44"/>
    </row>
    <row r="82" spans="1:35" ht="15" customHeight="1">
      <c r="A82" s="279" t="s">
        <v>6</v>
      </c>
      <c r="B82" s="279"/>
      <c r="C82" s="279"/>
      <c r="D82" s="279"/>
      <c r="AB82" s="23"/>
      <c r="AC82" s="23"/>
      <c r="AD82" s="23"/>
    </row>
    <row r="83" spans="1:35" ht="12" customHeight="1">
      <c r="A83" s="24"/>
      <c r="B83" s="24" t="s">
        <v>39</v>
      </c>
      <c r="C83" s="280" t="s">
        <v>40</v>
      </c>
      <c r="D83" s="281"/>
      <c r="E83" s="282" t="s">
        <v>41</v>
      </c>
      <c r="F83" s="283"/>
      <c r="G83" s="283"/>
      <c r="H83" s="283"/>
      <c r="I83" s="283"/>
      <c r="J83" s="283"/>
      <c r="K83" s="283"/>
      <c r="L83" s="283"/>
      <c r="M83" s="283"/>
      <c r="N83" s="283"/>
      <c r="O83" s="284"/>
      <c r="P83" s="285" t="s">
        <v>42</v>
      </c>
      <c r="Q83" s="285"/>
      <c r="R83" s="285"/>
      <c r="S83" s="285"/>
      <c r="T83" s="285"/>
      <c r="U83" s="285"/>
      <c r="V83" s="285"/>
      <c r="W83" s="285"/>
      <c r="X83" s="285" t="s">
        <v>54</v>
      </c>
      <c r="Y83" s="285"/>
      <c r="Z83" s="285"/>
      <c r="AA83" s="285"/>
      <c r="AB83" s="285"/>
      <c r="AC83" s="285"/>
      <c r="AD83" s="285"/>
    </row>
    <row r="84" spans="1:35" ht="15" customHeight="1">
      <c r="A84" s="27">
        <v>1</v>
      </c>
      <c r="B84" s="213">
        <v>44135</v>
      </c>
      <c r="C84" s="271">
        <v>0.60416666666666663</v>
      </c>
      <c r="D84" s="272"/>
      <c r="E84" s="240" t="s">
        <v>246</v>
      </c>
      <c r="F84" s="241"/>
      <c r="G84" s="241"/>
      <c r="H84" s="301"/>
      <c r="I84" s="154">
        <v>2</v>
      </c>
      <c r="J84" s="30" t="s">
        <v>55</v>
      </c>
      <c r="K84" s="31">
        <v>5</v>
      </c>
      <c r="L84" s="286" t="s">
        <v>248</v>
      </c>
      <c r="M84" s="241"/>
      <c r="N84" s="241"/>
      <c r="O84" s="244"/>
      <c r="P84" s="287" t="str">
        <f>E85</f>
        <v>フォーリクラッセ</v>
      </c>
      <c r="Q84" s="288"/>
      <c r="R84" s="288"/>
      <c r="S84" s="289"/>
      <c r="T84" s="290" t="str">
        <f>L85</f>
        <v>東六クラブ</v>
      </c>
      <c r="U84" s="288"/>
      <c r="V84" s="288"/>
      <c r="W84" s="291"/>
      <c r="X84" s="224" t="s">
        <v>251</v>
      </c>
      <c r="Y84" s="225"/>
      <c r="Z84" s="225"/>
      <c r="AA84" s="225"/>
      <c r="AB84" s="225"/>
      <c r="AC84" s="225"/>
      <c r="AD84" s="226"/>
      <c r="AE84" s="25"/>
      <c r="AF84" s="26"/>
      <c r="AG84" s="26"/>
    </row>
    <row r="85" spans="1:35" ht="15" customHeight="1">
      <c r="A85" s="32">
        <v>2</v>
      </c>
      <c r="B85" s="214"/>
      <c r="C85" s="299">
        <v>0.66666666666666663</v>
      </c>
      <c r="D85" s="300"/>
      <c r="E85" s="253" t="s">
        <v>245</v>
      </c>
      <c r="F85" s="254"/>
      <c r="G85" s="254"/>
      <c r="H85" s="292"/>
      <c r="I85" s="33">
        <v>10</v>
      </c>
      <c r="J85" s="34" t="s">
        <v>55</v>
      </c>
      <c r="K85" s="35">
        <v>0</v>
      </c>
      <c r="L85" s="293" t="s">
        <v>249</v>
      </c>
      <c r="M85" s="254"/>
      <c r="N85" s="254"/>
      <c r="O85" s="257"/>
      <c r="P85" s="294" t="str">
        <f>E84</f>
        <v>多賀城ＦＣ</v>
      </c>
      <c r="Q85" s="295"/>
      <c r="R85" s="295"/>
      <c r="S85" s="296"/>
      <c r="T85" s="297" t="str">
        <f>L84</f>
        <v>エスペランサ登米</v>
      </c>
      <c r="U85" s="295"/>
      <c r="V85" s="295"/>
      <c r="W85" s="298"/>
      <c r="X85" s="248"/>
      <c r="Y85" s="249"/>
      <c r="Z85" s="249"/>
      <c r="AA85" s="249"/>
      <c r="AB85" s="249"/>
      <c r="AC85" s="249"/>
      <c r="AD85" s="250"/>
      <c r="AE85" s="25"/>
      <c r="AF85" s="26"/>
      <c r="AG85" s="26"/>
    </row>
    <row r="86" spans="1:35" ht="15" customHeight="1">
      <c r="A86" s="27">
        <v>3</v>
      </c>
      <c r="B86" s="215">
        <v>44136</v>
      </c>
      <c r="C86" s="271">
        <v>0.41666666666666669</v>
      </c>
      <c r="D86" s="272"/>
      <c r="E86" s="240" t="s">
        <v>246</v>
      </c>
      <c r="F86" s="241"/>
      <c r="G86" s="241"/>
      <c r="H86" s="301"/>
      <c r="I86" s="154">
        <v>3</v>
      </c>
      <c r="J86" s="30" t="s">
        <v>55</v>
      </c>
      <c r="K86" s="31">
        <v>4</v>
      </c>
      <c r="L86" s="286" t="s">
        <v>247</v>
      </c>
      <c r="M86" s="241"/>
      <c r="N86" s="241"/>
      <c r="O86" s="244"/>
      <c r="P86" s="287" t="str">
        <f>E87</f>
        <v>エスペランサ登米</v>
      </c>
      <c r="Q86" s="288"/>
      <c r="R86" s="288"/>
      <c r="S86" s="289"/>
      <c r="T86" s="290" t="str">
        <f>L87</f>
        <v>フォーリクラッセ</v>
      </c>
      <c r="U86" s="288"/>
      <c r="V86" s="288"/>
      <c r="W86" s="291"/>
      <c r="X86" s="224" t="s">
        <v>252</v>
      </c>
      <c r="Y86" s="225"/>
      <c r="Z86" s="225"/>
      <c r="AA86" s="225"/>
      <c r="AB86" s="225"/>
      <c r="AC86" s="225"/>
      <c r="AD86" s="226"/>
      <c r="AE86" s="25"/>
      <c r="AF86" s="26"/>
      <c r="AG86" s="26"/>
    </row>
    <row r="87" spans="1:35" ht="15" customHeight="1">
      <c r="A87" s="32">
        <v>4</v>
      </c>
      <c r="B87" s="216"/>
      <c r="C87" s="299">
        <v>0.47916666666666669</v>
      </c>
      <c r="D87" s="300"/>
      <c r="E87" s="253" t="s">
        <v>248</v>
      </c>
      <c r="F87" s="254"/>
      <c r="G87" s="254"/>
      <c r="H87" s="292"/>
      <c r="I87" s="33">
        <v>1</v>
      </c>
      <c r="J87" s="34" t="s">
        <v>55</v>
      </c>
      <c r="K87" s="35">
        <v>6</v>
      </c>
      <c r="L87" s="293" t="s">
        <v>245</v>
      </c>
      <c r="M87" s="254"/>
      <c r="N87" s="254"/>
      <c r="O87" s="257"/>
      <c r="P87" s="294" t="str">
        <f>E86</f>
        <v>多賀城ＦＣ</v>
      </c>
      <c r="Q87" s="295"/>
      <c r="R87" s="295"/>
      <c r="S87" s="296"/>
      <c r="T87" s="297" t="str">
        <f>L86</f>
        <v>ＦＣオークス</v>
      </c>
      <c r="U87" s="295"/>
      <c r="V87" s="295"/>
      <c r="W87" s="298"/>
      <c r="X87" s="248"/>
      <c r="Y87" s="249"/>
      <c r="Z87" s="249"/>
      <c r="AA87" s="249"/>
      <c r="AB87" s="249"/>
      <c r="AC87" s="249"/>
      <c r="AD87" s="250"/>
      <c r="AE87" s="25"/>
      <c r="AF87" s="26"/>
      <c r="AG87" s="26"/>
    </row>
    <row r="88" spans="1:35" ht="15" customHeight="1">
      <c r="A88" s="27">
        <v>5</v>
      </c>
      <c r="B88" s="215">
        <v>44142</v>
      </c>
      <c r="C88" s="271">
        <v>0.41666666666666669</v>
      </c>
      <c r="D88" s="272"/>
      <c r="E88" s="240" t="s">
        <v>250</v>
      </c>
      <c r="F88" s="241"/>
      <c r="G88" s="241"/>
      <c r="H88" s="301"/>
      <c r="I88" s="154">
        <v>4</v>
      </c>
      <c r="J88" s="30" t="s">
        <v>55</v>
      </c>
      <c r="K88" s="31">
        <v>3</v>
      </c>
      <c r="L88" s="286" t="s">
        <v>248</v>
      </c>
      <c r="M88" s="241"/>
      <c r="N88" s="241"/>
      <c r="O88" s="244"/>
      <c r="P88" s="287" t="str">
        <f>E89</f>
        <v>東六クラブ</v>
      </c>
      <c r="Q88" s="288"/>
      <c r="R88" s="288"/>
      <c r="S88" s="289"/>
      <c r="T88" s="290" t="str">
        <f>L89</f>
        <v>多賀城ＦＣ</v>
      </c>
      <c r="U88" s="288"/>
      <c r="V88" s="288"/>
      <c r="W88" s="291"/>
      <c r="X88" s="224" t="s">
        <v>252</v>
      </c>
      <c r="Y88" s="225"/>
      <c r="Z88" s="225"/>
      <c r="AA88" s="225"/>
      <c r="AB88" s="225"/>
      <c r="AC88" s="225"/>
      <c r="AD88" s="226"/>
      <c r="AE88" s="25"/>
      <c r="AF88" s="26"/>
      <c r="AG88" s="26"/>
    </row>
    <row r="89" spans="1:35" ht="15" customHeight="1">
      <c r="A89" s="32">
        <v>6</v>
      </c>
      <c r="B89" s="216"/>
      <c r="C89" s="299">
        <v>0.47916666666666669</v>
      </c>
      <c r="D89" s="300"/>
      <c r="E89" s="253" t="s">
        <v>249</v>
      </c>
      <c r="F89" s="254"/>
      <c r="G89" s="254"/>
      <c r="H89" s="254"/>
      <c r="I89" s="33">
        <v>2</v>
      </c>
      <c r="J89" s="34" t="s">
        <v>55</v>
      </c>
      <c r="K89" s="35">
        <v>4</v>
      </c>
      <c r="L89" s="293" t="s">
        <v>246</v>
      </c>
      <c r="M89" s="254"/>
      <c r="N89" s="254"/>
      <c r="O89" s="257"/>
      <c r="P89" s="294" t="str">
        <f>E88</f>
        <v>ＦＣオークス</v>
      </c>
      <c r="Q89" s="295"/>
      <c r="R89" s="295"/>
      <c r="S89" s="296"/>
      <c r="T89" s="297" t="str">
        <f>L88</f>
        <v>エスペランサ登米</v>
      </c>
      <c r="U89" s="295"/>
      <c r="V89" s="295"/>
      <c r="W89" s="298"/>
      <c r="X89" s="248"/>
      <c r="Y89" s="249"/>
      <c r="Z89" s="249"/>
      <c r="AA89" s="249"/>
      <c r="AB89" s="249"/>
      <c r="AC89" s="249"/>
      <c r="AD89" s="250"/>
      <c r="AE89" s="25"/>
      <c r="AF89" s="26"/>
      <c r="AG89" s="26"/>
    </row>
    <row r="90" spans="1:35" ht="15" customHeight="1">
      <c r="A90" s="27">
        <v>7</v>
      </c>
      <c r="B90" s="215">
        <v>44149</v>
      </c>
      <c r="C90" s="271">
        <v>0.47916666666666669</v>
      </c>
      <c r="D90" s="272"/>
      <c r="E90" s="240" t="s">
        <v>246</v>
      </c>
      <c r="F90" s="241"/>
      <c r="G90" s="241"/>
      <c r="H90" s="241"/>
      <c r="I90" s="154">
        <v>0</v>
      </c>
      <c r="J90" s="30" t="s">
        <v>55</v>
      </c>
      <c r="K90" s="31">
        <v>3</v>
      </c>
      <c r="L90" s="301" t="s">
        <v>245</v>
      </c>
      <c r="M90" s="302"/>
      <c r="N90" s="302"/>
      <c r="O90" s="303"/>
      <c r="P90" s="287" t="str">
        <f>E91</f>
        <v>ＦＣオークス</v>
      </c>
      <c r="Q90" s="288"/>
      <c r="R90" s="288"/>
      <c r="S90" s="289"/>
      <c r="T90" s="290" t="str">
        <f>L91</f>
        <v>東六クラブ</v>
      </c>
      <c r="U90" s="288"/>
      <c r="V90" s="288"/>
      <c r="W90" s="291"/>
      <c r="X90" s="224" t="s">
        <v>253</v>
      </c>
      <c r="Y90" s="225"/>
      <c r="Z90" s="225"/>
      <c r="AA90" s="225"/>
      <c r="AB90" s="225"/>
      <c r="AC90" s="225"/>
      <c r="AD90" s="226"/>
      <c r="AE90" s="25"/>
      <c r="AF90" s="26"/>
      <c r="AG90" s="26"/>
    </row>
    <row r="91" spans="1:35" ht="15" customHeight="1">
      <c r="A91" s="32">
        <v>8</v>
      </c>
      <c r="B91" s="216"/>
      <c r="C91" s="299">
        <v>0.54166666666666663</v>
      </c>
      <c r="D91" s="300"/>
      <c r="E91" s="253" t="s">
        <v>247</v>
      </c>
      <c r="F91" s="254"/>
      <c r="G91" s="254"/>
      <c r="H91" s="254"/>
      <c r="I91" s="33">
        <v>4</v>
      </c>
      <c r="J91" s="34" t="s">
        <v>55</v>
      </c>
      <c r="K91" s="35">
        <v>0</v>
      </c>
      <c r="L91" s="293" t="s">
        <v>249</v>
      </c>
      <c r="M91" s="254"/>
      <c r="N91" s="254"/>
      <c r="O91" s="257"/>
      <c r="P91" s="294" t="str">
        <f>E90</f>
        <v>多賀城ＦＣ</v>
      </c>
      <c r="Q91" s="295"/>
      <c r="R91" s="295"/>
      <c r="S91" s="296"/>
      <c r="T91" s="297" t="str">
        <f>L90</f>
        <v>フォーリクラッセ</v>
      </c>
      <c r="U91" s="295"/>
      <c r="V91" s="295"/>
      <c r="W91" s="298"/>
      <c r="X91" s="248"/>
      <c r="Y91" s="249"/>
      <c r="Z91" s="249"/>
      <c r="AA91" s="249"/>
      <c r="AB91" s="249"/>
      <c r="AC91" s="249"/>
      <c r="AD91" s="250"/>
      <c r="AE91" s="25"/>
      <c r="AF91" s="26"/>
      <c r="AG91" s="26"/>
    </row>
    <row r="92" spans="1:35" ht="15" customHeight="1">
      <c r="A92" s="36">
        <v>9</v>
      </c>
      <c r="B92" s="215">
        <v>44150</v>
      </c>
      <c r="C92" s="238">
        <v>0.55555555555555558</v>
      </c>
      <c r="D92" s="239"/>
      <c r="E92" s="240" t="s">
        <v>254</v>
      </c>
      <c r="F92" s="241"/>
      <c r="G92" s="241"/>
      <c r="H92" s="241"/>
      <c r="I92" s="154">
        <v>7</v>
      </c>
      <c r="J92" s="30" t="s">
        <v>55</v>
      </c>
      <c r="K92" s="31">
        <v>0</v>
      </c>
      <c r="L92" s="286" t="s">
        <v>247</v>
      </c>
      <c r="M92" s="241"/>
      <c r="N92" s="241"/>
      <c r="O92" s="244"/>
      <c r="P92" s="287" t="str">
        <f>E93</f>
        <v>東六クラブ</v>
      </c>
      <c r="Q92" s="288"/>
      <c r="R92" s="288"/>
      <c r="S92" s="289"/>
      <c r="T92" s="290" t="str">
        <f>L93</f>
        <v>エスペランサ登米</v>
      </c>
      <c r="U92" s="288"/>
      <c r="V92" s="288"/>
      <c r="W92" s="291"/>
      <c r="X92" s="224" t="s">
        <v>255</v>
      </c>
      <c r="Y92" s="225"/>
      <c r="Z92" s="225"/>
      <c r="AA92" s="225"/>
      <c r="AB92" s="225"/>
      <c r="AC92" s="225"/>
      <c r="AD92" s="226"/>
      <c r="AE92" s="25"/>
      <c r="AF92" s="26"/>
      <c r="AG92" s="26"/>
    </row>
    <row r="93" spans="1:35" ht="15" customHeight="1">
      <c r="A93" s="40">
        <v>10</v>
      </c>
      <c r="B93" s="216"/>
      <c r="C93" s="251">
        <v>0.61111111111111105</v>
      </c>
      <c r="D93" s="252"/>
      <c r="E93" s="253" t="s">
        <v>249</v>
      </c>
      <c r="F93" s="254"/>
      <c r="G93" s="254"/>
      <c r="H93" s="292"/>
      <c r="I93" s="33">
        <v>5</v>
      </c>
      <c r="J93" s="34" t="s">
        <v>55</v>
      </c>
      <c r="K93" s="35">
        <v>3</v>
      </c>
      <c r="L93" s="293" t="s">
        <v>248</v>
      </c>
      <c r="M93" s="254"/>
      <c r="N93" s="254"/>
      <c r="O93" s="257"/>
      <c r="P93" s="294" t="str">
        <f>E92</f>
        <v>フォーリクラッセ</v>
      </c>
      <c r="Q93" s="295"/>
      <c r="R93" s="295"/>
      <c r="S93" s="296"/>
      <c r="T93" s="297" t="str">
        <f>L92</f>
        <v>ＦＣオークス</v>
      </c>
      <c r="U93" s="295"/>
      <c r="V93" s="295"/>
      <c r="W93" s="298"/>
      <c r="X93" s="248"/>
      <c r="Y93" s="249"/>
      <c r="Z93" s="249"/>
      <c r="AA93" s="249"/>
      <c r="AB93" s="249"/>
      <c r="AC93" s="249"/>
      <c r="AD93" s="250"/>
      <c r="AE93" s="38"/>
      <c r="AF93" s="39"/>
      <c r="AG93" s="26"/>
    </row>
    <row r="94" spans="1:35" ht="7.5" customHeight="1">
      <c r="A94" s="18"/>
      <c r="B94" s="18"/>
      <c r="C94" s="42"/>
      <c r="D94" s="4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43"/>
      <c r="Q94" s="43"/>
      <c r="R94" s="43"/>
      <c r="S94" s="43"/>
      <c r="T94" s="43"/>
      <c r="U94" s="43"/>
      <c r="V94" s="43"/>
      <c r="W94" s="18"/>
      <c r="X94" s="18"/>
      <c r="Y94" s="18"/>
      <c r="AB94" s="44"/>
      <c r="AC94" s="44"/>
      <c r="AD94" s="42"/>
      <c r="AE94" s="42"/>
      <c r="AF94" s="44"/>
      <c r="AG94" s="44"/>
      <c r="AH94" s="44"/>
      <c r="AI94" s="44"/>
    </row>
    <row r="95" spans="1:35" ht="15" customHeight="1">
      <c r="A95" s="217" t="s">
        <v>46</v>
      </c>
      <c r="B95" s="218"/>
      <c r="C95" s="219" t="str">
        <f>B96</f>
        <v>フォーリクラッセ</v>
      </c>
      <c r="D95" s="220"/>
      <c r="E95" s="221"/>
      <c r="F95" s="219" t="str">
        <f>B98</f>
        <v>多賀城ＦＣ</v>
      </c>
      <c r="G95" s="220"/>
      <c r="H95" s="221"/>
      <c r="I95" s="219" t="str">
        <f>B100</f>
        <v>ＦＣオークス</v>
      </c>
      <c r="J95" s="220"/>
      <c r="K95" s="221"/>
      <c r="L95" s="219" t="str">
        <f>B102</f>
        <v>エスペランサ登米</v>
      </c>
      <c r="M95" s="220"/>
      <c r="N95" s="221"/>
      <c r="O95" s="219" t="str">
        <f>B104</f>
        <v>東六クラブ</v>
      </c>
      <c r="P95" s="220"/>
      <c r="Q95" s="221"/>
      <c r="R95" s="233" t="s">
        <v>47</v>
      </c>
      <c r="S95" s="234"/>
      <c r="T95" s="182" t="s">
        <v>48</v>
      </c>
      <c r="U95" s="182"/>
      <c r="V95" s="182" t="s">
        <v>49</v>
      </c>
      <c r="W95" s="182"/>
      <c r="X95" s="233" t="s">
        <v>50</v>
      </c>
      <c r="Y95" s="235"/>
      <c r="Z95" s="233" t="s">
        <v>51</v>
      </c>
      <c r="AA95" s="235"/>
      <c r="AE95" s="25"/>
      <c r="AF95" s="26"/>
      <c r="AG95" s="26"/>
    </row>
    <row r="96" spans="1:35" ht="15" customHeight="1">
      <c r="A96" s="199">
        <v>1</v>
      </c>
      <c r="B96" s="222" t="s">
        <v>245</v>
      </c>
      <c r="C96" s="203" t="str">
        <f>IF(OR(C97="",E97=""),"",IF(C97=E97,"△",IF(C97&gt;E97,"○","●")))</f>
        <v/>
      </c>
      <c r="D96" s="204"/>
      <c r="E96" s="205"/>
      <c r="F96" s="203" t="str">
        <f>IF(OR(F97="",H97=""),"",IF(F97=H97,"△",IF(F97&gt;H97,"○","●")))</f>
        <v>○</v>
      </c>
      <c r="G96" s="204"/>
      <c r="H96" s="205"/>
      <c r="I96" s="203" t="str">
        <f>IF(OR(I97="",K97=""),"",IF(I97=K97,"△",IF(I97&gt;K97,"○","●")))</f>
        <v>○</v>
      </c>
      <c r="J96" s="204"/>
      <c r="K96" s="205"/>
      <c r="L96" s="203" t="str">
        <f>IF(OR(L97="",N97=""),"",IF(L97=N97,"△",IF(L97&gt;N97,"○","●")))</f>
        <v>○</v>
      </c>
      <c r="M96" s="204"/>
      <c r="N96" s="205"/>
      <c r="O96" s="203" t="str">
        <f>IF(OR(O97="",Q97=""),"",IF(O97=Q97,"△",IF(O97&gt;Q97,"○","●")))</f>
        <v>○</v>
      </c>
      <c r="P96" s="204"/>
      <c r="Q96" s="205"/>
      <c r="R96" s="206">
        <f>SUM(AC96:AC97)</f>
        <v>12</v>
      </c>
      <c r="S96" s="207"/>
      <c r="T96" s="206">
        <f>AD96</f>
        <v>26</v>
      </c>
      <c r="U96" s="210"/>
      <c r="V96" s="206">
        <f>AD97</f>
        <v>1</v>
      </c>
      <c r="W96" s="210"/>
      <c r="X96" s="206">
        <f>SUM(AD96-AD97)</f>
        <v>25</v>
      </c>
      <c r="Y96" s="210"/>
      <c r="Z96" s="206">
        <v>1</v>
      </c>
      <c r="AA96" s="210"/>
      <c r="AB96" s="198"/>
      <c r="AC96" s="46">
        <f>COUNTIF(C96:Q97,"○")*3</f>
        <v>12</v>
      </c>
      <c r="AD96" s="47">
        <f>SUM(C97+F97+I97+L97+O97)</f>
        <v>26</v>
      </c>
      <c r="AE96" s="51"/>
      <c r="AF96" s="51"/>
      <c r="AG96" s="26"/>
    </row>
    <row r="97" spans="1:34" ht="15" customHeight="1">
      <c r="A97" s="200"/>
      <c r="B97" s="223"/>
      <c r="C97" s="48"/>
      <c r="D97" s="49"/>
      <c r="E97" s="50"/>
      <c r="F97" s="48">
        <v>3</v>
      </c>
      <c r="G97" s="49" t="s">
        <v>53</v>
      </c>
      <c r="H97" s="50">
        <v>0</v>
      </c>
      <c r="I97" s="48">
        <v>7</v>
      </c>
      <c r="J97" s="49" t="s">
        <v>53</v>
      </c>
      <c r="K97" s="50">
        <v>0</v>
      </c>
      <c r="L97" s="48">
        <v>6</v>
      </c>
      <c r="M97" s="49" t="s">
        <v>53</v>
      </c>
      <c r="N97" s="50">
        <v>1</v>
      </c>
      <c r="O97" s="48">
        <v>10</v>
      </c>
      <c r="P97" s="49" t="s">
        <v>53</v>
      </c>
      <c r="Q97" s="50">
        <v>0</v>
      </c>
      <c r="R97" s="208"/>
      <c r="S97" s="209"/>
      <c r="T97" s="211"/>
      <c r="U97" s="212"/>
      <c r="V97" s="211"/>
      <c r="W97" s="212"/>
      <c r="X97" s="211"/>
      <c r="Y97" s="212"/>
      <c r="Z97" s="211"/>
      <c r="AA97" s="212"/>
      <c r="AB97" s="198"/>
      <c r="AC97" s="46">
        <f>COUNTIF(C96:Q97,"△")</f>
        <v>0</v>
      </c>
      <c r="AD97" s="47">
        <f>SUM(E97+H97+K97+N97+Q97)</f>
        <v>1</v>
      </c>
      <c r="AE97" s="39"/>
      <c r="AF97" s="39"/>
      <c r="AG97" s="26"/>
      <c r="AH97" s="52"/>
    </row>
    <row r="98" spans="1:34" ht="15" customHeight="1">
      <c r="A98" s="199">
        <v>2</v>
      </c>
      <c r="B98" s="201" t="s">
        <v>246</v>
      </c>
      <c r="C98" s="203" t="str">
        <f>IF(OR(C99="",E99=""),"",IF(C99=E99,"△",IF(C99&gt;E99,"○","●")))</f>
        <v>●</v>
      </c>
      <c r="D98" s="204"/>
      <c r="E98" s="205"/>
      <c r="F98" s="203" t="str">
        <f>IF(OR(F99="",H99=""),"",IF(F99=H99,"△",IF(F99&gt;H99,"○","●")))</f>
        <v/>
      </c>
      <c r="G98" s="204"/>
      <c r="H98" s="205"/>
      <c r="I98" s="203" t="str">
        <f>IF(OR(I99="",K99=""),"",IF(I99=K99,"△",IF(I99&gt;K99,"○","●")))</f>
        <v>●</v>
      </c>
      <c r="J98" s="204"/>
      <c r="K98" s="205"/>
      <c r="L98" s="203" t="str">
        <f>IF(OR(L99="",N99=""),"",IF(L99=N99,"△",IF(L99&gt;N99,"○","●")))</f>
        <v>●</v>
      </c>
      <c r="M98" s="204"/>
      <c r="N98" s="205"/>
      <c r="O98" s="203" t="str">
        <f>IF(OR(O99="",Q99=""),"",IF(O99=Q99,"△",IF(O99&gt;Q99,"○","●")))</f>
        <v>○</v>
      </c>
      <c r="P98" s="204"/>
      <c r="Q98" s="205"/>
      <c r="R98" s="206">
        <f>SUM(AC98:AC99)</f>
        <v>3</v>
      </c>
      <c r="S98" s="207"/>
      <c r="T98" s="206">
        <f>AD98</f>
        <v>9</v>
      </c>
      <c r="U98" s="210"/>
      <c r="V98" s="206">
        <f>AD99</f>
        <v>14</v>
      </c>
      <c r="W98" s="210"/>
      <c r="X98" s="206">
        <f>SUM(AD98-AD99)</f>
        <v>-5</v>
      </c>
      <c r="Y98" s="210"/>
      <c r="Z98" s="206">
        <v>4</v>
      </c>
      <c r="AA98" s="210"/>
      <c r="AB98" s="198"/>
      <c r="AC98" s="46">
        <f>COUNTIF(C98:Q99,"○")*3</f>
        <v>3</v>
      </c>
      <c r="AD98" s="47">
        <f>SUM(C99+F99+I99+L99+O99)</f>
        <v>9</v>
      </c>
      <c r="AE98" s="39"/>
      <c r="AF98" s="39"/>
      <c r="AG98" s="26"/>
    </row>
    <row r="99" spans="1:34" ht="15" customHeight="1">
      <c r="A99" s="200"/>
      <c r="B99" s="202"/>
      <c r="C99" s="48">
        <v>0</v>
      </c>
      <c r="D99" s="49" t="s">
        <v>53</v>
      </c>
      <c r="E99" s="50">
        <v>3</v>
      </c>
      <c r="F99" s="48"/>
      <c r="G99" s="49"/>
      <c r="H99" s="50"/>
      <c r="I99" s="48">
        <v>3</v>
      </c>
      <c r="J99" s="49" t="s">
        <v>53</v>
      </c>
      <c r="K99" s="50">
        <v>4</v>
      </c>
      <c r="L99" s="48">
        <v>2</v>
      </c>
      <c r="M99" s="49" t="s">
        <v>53</v>
      </c>
      <c r="N99" s="50">
        <v>5</v>
      </c>
      <c r="O99" s="48">
        <v>4</v>
      </c>
      <c r="P99" s="49" t="s">
        <v>53</v>
      </c>
      <c r="Q99" s="50">
        <v>2</v>
      </c>
      <c r="R99" s="208"/>
      <c r="S99" s="209"/>
      <c r="T99" s="211"/>
      <c r="U99" s="212"/>
      <c r="V99" s="211"/>
      <c r="W99" s="212"/>
      <c r="X99" s="211"/>
      <c r="Y99" s="212"/>
      <c r="Z99" s="211"/>
      <c r="AA99" s="212"/>
      <c r="AB99" s="198"/>
      <c r="AC99" s="46">
        <f>COUNTIF(C98:Q99,"△")</f>
        <v>0</v>
      </c>
      <c r="AD99" s="47">
        <f>SUM(E99+H99+K99+N99+Q99)</f>
        <v>14</v>
      </c>
      <c r="AE99" s="39"/>
      <c r="AF99" s="39"/>
      <c r="AG99" s="26"/>
    </row>
    <row r="100" spans="1:34" ht="15" customHeight="1">
      <c r="A100" s="199">
        <v>3</v>
      </c>
      <c r="B100" s="201" t="s">
        <v>247</v>
      </c>
      <c r="C100" s="203" t="str">
        <f>IF(OR(C101="",E101=""),"",IF(C101=E101,"△",IF(C101&gt;E101,"○","●")))</f>
        <v>●</v>
      </c>
      <c r="D100" s="204"/>
      <c r="E100" s="205"/>
      <c r="F100" s="203" t="str">
        <f>IF(OR(F101="",H101=""),"",IF(F101=H101,"△",IF(F101&gt;H101,"○","●")))</f>
        <v>○</v>
      </c>
      <c r="G100" s="204"/>
      <c r="H100" s="205"/>
      <c r="I100" s="203" t="str">
        <f>IF(OR(I101="",K101=""),"",IF(I101=K101,"△",IF(I101&gt;K101,"○","●")))</f>
        <v/>
      </c>
      <c r="J100" s="204"/>
      <c r="K100" s="205"/>
      <c r="L100" s="203" t="str">
        <f>IF(OR(L101="",N101=""),"",IF(L101=N101,"△",IF(L101&gt;N101,"○","●")))</f>
        <v>○</v>
      </c>
      <c r="M100" s="204"/>
      <c r="N100" s="205"/>
      <c r="O100" s="203" t="str">
        <f>IF(OR(O101="",Q101=""),"",IF(O101=Q101,"△",IF(O101&gt;Q101,"○","●")))</f>
        <v>○</v>
      </c>
      <c r="P100" s="204"/>
      <c r="Q100" s="205"/>
      <c r="R100" s="206">
        <f>SUM(AC100:AC101)</f>
        <v>9</v>
      </c>
      <c r="S100" s="207"/>
      <c r="T100" s="206">
        <f>AD100</f>
        <v>12</v>
      </c>
      <c r="U100" s="210"/>
      <c r="V100" s="206">
        <f>AD101</f>
        <v>13</v>
      </c>
      <c r="W100" s="210"/>
      <c r="X100" s="206">
        <f>SUM(AD100-AD101)</f>
        <v>-1</v>
      </c>
      <c r="Y100" s="210"/>
      <c r="Z100" s="206">
        <v>2</v>
      </c>
      <c r="AA100" s="210"/>
      <c r="AB100" s="198"/>
      <c r="AC100" s="46">
        <f>COUNTIF(C100:Q101,"○")*3</f>
        <v>9</v>
      </c>
      <c r="AD100" s="47">
        <f>SUM(C101+F101+I101+L101+O101)</f>
        <v>12</v>
      </c>
      <c r="AE100" s="39"/>
      <c r="AF100" s="39"/>
      <c r="AG100" s="26"/>
    </row>
    <row r="101" spans="1:34" ht="15" customHeight="1">
      <c r="A101" s="200"/>
      <c r="B101" s="202"/>
      <c r="C101" s="48">
        <v>0</v>
      </c>
      <c r="D101" s="49" t="s">
        <v>53</v>
      </c>
      <c r="E101" s="50">
        <v>7</v>
      </c>
      <c r="F101" s="48">
        <v>4</v>
      </c>
      <c r="G101" s="49" t="s">
        <v>53</v>
      </c>
      <c r="H101" s="50">
        <v>3</v>
      </c>
      <c r="I101" s="48"/>
      <c r="J101" s="49"/>
      <c r="K101" s="50"/>
      <c r="L101" s="48">
        <v>4</v>
      </c>
      <c r="M101" s="49" t="s">
        <v>53</v>
      </c>
      <c r="N101" s="50">
        <v>3</v>
      </c>
      <c r="O101" s="48">
        <v>4</v>
      </c>
      <c r="P101" s="49" t="s">
        <v>53</v>
      </c>
      <c r="Q101" s="50">
        <v>0</v>
      </c>
      <c r="R101" s="208"/>
      <c r="S101" s="209"/>
      <c r="T101" s="211"/>
      <c r="U101" s="212"/>
      <c r="V101" s="211"/>
      <c r="W101" s="212"/>
      <c r="X101" s="211"/>
      <c r="Y101" s="212"/>
      <c r="Z101" s="211"/>
      <c r="AA101" s="212"/>
      <c r="AB101" s="198"/>
      <c r="AC101" s="46">
        <f>COUNTIF(C100:Q101,"△")</f>
        <v>0</v>
      </c>
      <c r="AD101" s="47">
        <f>SUM(E101+H101+K101+N101+Q101)</f>
        <v>13</v>
      </c>
      <c r="AE101" s="39"/>
      <c r="AF101" s="39"/>
      <c r="AG101" s="26"/>
    </row>
    <row r="102" spans="1:34" ht="15" customHeight="1">
      <c r="A102" s="199">
        <v>4</v>
      </c>
      <c r="B102" s="201" t="s">
        <v>248</v>
      </c>
      <c r="C102" s="203" t="str">
        <f>IF(OR(C103="",E103=""),"",IF(C103=E103,"△",IF(C103&gt;E103,"○","●")))</f>
        <v>●</v>
      </c>
      <c r="D102" s="204"/>
      <c r="E102" s="205"/>
      <c r="F102" s="203" t="str">
        <f>IF(OR(F103="",H103=""),"",IF(F103=H103,"△",IF(F103&gt;H103,"○","●")))</f>
        <v>○</v>
      </c>
      <c r="G102" s="204"/>
      <c r="H102" s="205"/>
      <c r="I102" s="203" t="str">
        <f>IF(OR(I103="",K103=""),"",IF(I103=K103,"△",IF(I103&gt;K103,"○","●")))</f>
        <v>●</v>
      </c>
      <c r="J102" s="204"/>
      <c r="K102" s="205"/>
      <c r="L102" s="203" t="str">
        <f>IF(OR(L103="",N103=""),"",IF(L103=N103,"△",IF(L103&gt;N103,"○","●")))</f>
        <v/>
      </c>
      <c r="M102" s="204"/>
      <c r="N102" s="205"/>
      <c r="O102" s="203" t="str">
        <f>IF(OR(O103="",Q103=""),"",IF(O103=Q103,"△",IF(O103&gt;Q103,"○","●")))</f>
        <v>●</v>
      </c>
      <c r="P102" s="204"/>
      <c r="Q102" s="205"/>
      <c r="R102" s="206">
        <f>SUM(AC102:AC103)</f>
        <v>3</v>
      </c>
      <c r="S102" s="207"/>
      <c r="T102" s="206">
        <f>AD102</f>
        <v>12</v>
      </c>
      <c r="U102" s="210"/>
      <c r="V102" s="206">
        <f>AD103</f>
        <v>17</v>
      </c>
      <c r="W102" s="210"/>
      <c r="X102" s="206">
        <f>SUM(AD102-AD103)</f>
        <v>-5</v>
      </c>
      <c r="Y102" s="210"/>
      <c r="Z102" s="206">
        <v>3</v>
      </c>
      <c r="AA102" s="210"/>
      <c r="AB102" s="198"/>
      <c r="AC102" s="46">
        <f>COUNTIF(C102:Q103,"○")*3</f>
        <v>3</v>
      </c>
      <c r="AD102" s="47">
        <f>SUM(C103+F103+I103+L103+O103)</f>
        <v>12</v>
      </c>
      <c r="AE102" s="39"/>
      <c r="AF102" s="39"/>
      <c r="AG102" s="26"/>
    </row>
    <row r="103" spans="1:34" ht="15" customHeight="1">
      <c r="A103" s="200"/>
      <c r="B103" s="202"/>
      <c r="C103" s="48">
        <v>1</v>
      </c>
      <c r="D103" s="49" t="s">
        <v>53</v>
      </c>
      <c r="E103" s="50">
        <v>6</v>
      </c>
      <c r="F103" s="48">
        <v>5</v>
      </c>
      <c r="G103" s="49" t="s">
        <v>53</v>
      </c>
      <c r="H103" s="50">
        <v>2</v>
      </c>
      <c r="I103" s="48">
        <v>3</v>
      </c>
      <c r="J103" s="49" t="s">
        <v>53</v>
      </c>
      <c r="K103" s="50">
        <v>4</v>
      </c>
      <c r="L103" s="48"/>
      <c r="M103" s="49"/>
      <c r="N103" s="50"/>
      <c r="O103" s="48">
        <v>3</v>
      </c>
      <c r="P103" s="49" t="s">
        <v>53</v>
      </c>
      <c r="Q103" s="50">
        <v>5</v>
      </c>
      <c r="R103" s="208"/>
      <c r="S103" s="209"/>
      <c r="T103" s="211"/>
      <c r="U103" s="212"/>
      <c r="V103" s="211"/>
      <c r="W103" s="212"/>
      <c r="X103" s="211"/>
      <c r="Y103" s="212"/>
      <c r="Z103" s="211"/>
      <c r="AA103" s="212"/>
      <c r="AB103" s="198"/>
      <c r="AC103" s="46">
        <f>COUNTIF(C102:Q103,"△")</f>
        <v>0</v>
      </c>
      <c r="AD103" s="47">
        <f>SUM(E103+H103+K103+N103+Q103)</f>
        <v>17</v>
      </c>
      <c r="AE103" s="39"/>
      <c r="AF103" s="39"/>
      <c r="AG103" s="26"/>
    </row>
    <row r="104" spans="1:34" ht="15" customHeight="1">
      <c r="A104" s="199">
        <v>5</v>
      </c>
      <c r="B104" s="201" t="s">
        <v>249</v>
      </c>
      <c r="C104" s="203" t="str">
        <f>IF(OR(C105="",E105=""),"",IF(C105=E105,"△",IF(C105&gt;E105,"○","●")))</f>
        <v>●</v>
      </c>
      <c r="D104" s="204"/>
      <c r="E104" s="205"/>
      <c r="F104" s="203" t="str">
        <f>IF(OR(F105="",H105=""),"",IF(F105=H105,"△",IF(F105&gt;H105,"○","●")))</f>
        <v>●</v>
      </c>
      <c r="G104" s="204"/>
      <c r="H104" s="205"/>
      <c r="I104" s="203" t="str">
        <f>IF(OR(I105="",K105=""),"",IF(I105=K105,"△",IF(I105&gt;K105,"○","●")))</f>
        <v>○</v>
      </c>
      <c r="J104" s="204"/>
      <c r="K104" s="205"/>
      <c r="L104" s="203" t="str">
        <f>IF(OR(L105="",N105=""),"",IF(L105=N105,"△",IF(L105&gt;N105,"○","●")))</f>
        <v/>
      </c>
      <c r="M104" s="204"/>
      <c r="N104" s="205"/>
      <c r="O104" s="203" t="str">
        <f>IF(OR(O105="",Q105=""),"",IF(O105=Q105,"△",IF(O105&gt;Q105,"○","●")))</f>
        <v/>
      </c>
      <c r="P104" s="204"/>
      <c r="Q104" s="205"/>
      <c r="R104" s="206">
        <f>SUM(AC104:AC105)</f>
        <v>3</v>
      </c>
      <c r="S104" s="207"/>
      <c r="T104" s="206">
        <f>AD104</f>
        <v>7</v>
      </c>
      <c r="U104" s="210"/>
      <c r="V104" s="206">
        <f>AD105</f>
        <v>17</v>
      </c>
      <c r="W104" s="210"/>
      <c r="X104" s="206">
        <f>SUM(AD104-AD105)</f>
        <v>-10</v>
      </c>
      <c r="Y104" s="210"/>
      <c r="Z104" s="206">
        <v>5</v>
      </c>
      <c r="AA104" s="210"/>
      <c r="AB104" s="198"/>
      <c r="AC104" s="46">
        <f>COUNTIF(C104:Q105,"○")*3</f>
        <v>3</v>
      </c>
      <c r="AD104" s="47">
        <f>SUM(C105+F105+I105+L105+O105)</f>
        <v>7</v>
      </c>
      <c r="AE104" s="39"/>
      <c r="AF104" s="39"/>
      <c r="AG104" s="26"/>
    </row>
    <row r="105" spans="1:34" ht="15" customHeight="1">
      <c r="A105" s="200"/>
      <c r="B105" s="202"/>
      <c r="C105" s="48">
        <v>0</v>
      </c>
      <c r="D105" s="49" t="s">
        <v>53</v>
      </c>
      <c r="E105" s="50">
        <v>10</v>
      </c>
      <c r="F105" s="48">
        <v>2</v>
      </c>
      <c r="G105" s="49" t="s">
        <v>53</v>
      </c>
      <c r="H105" s="50">
        <v>4</v>
      </c>
      <c r="I105" s="48">
        <v>5</v>
      </c>
      <c r="J105" s="49" t="s">
        <v>53</v>
      </c>
      <c r="K105" s="50">
        <v>3</v>
      </c>
      <c r="L105" s="48"/>
      <c r="M105" s="49"/>
      <c r="N105" s="50"/>
      <c r="O105" s="48"/>
      <c r="P105" s="49"/>
      <c r="Q105" s="50"/>
      <c r="R105" s="208"/>
      <c r="S105" s="209"/>
      <c r="T105" s="211"/>
      <c r="U105" s="212"/>
      <c r="V105" s="211"/>
      <c r="W105" s="212"/>
      <c r="X105" s="211"/>
      <c r="Y105" s="212"/>
      <c r="Z105" s="211"/>
      <c r="AA105" s="212"/>
      <c r="AB105" s="198"/>
      <c r="AC105" s="46">
        <f>COUNTIF(C104:Q105,"△")</f>
        <v>0</v>
      </c>
      <c r="AD105" s="47">
        <f>SUM(E105+H105+K105+N105+Q105)</f>
        <v>17</v>
      </c>
      <c r="AE105" s="39"/>
      <c r="AF105" s="39"/>
      <c r="AG105" s="26"/>
    </row>
    <row r="106" spans="1:34" ht="88.5" customHeight="1">
      <c r="A106" s="18"/>
      <c r="B106" s="18"/>
      <c r="C106" s="42"/>
      <c r="D106" s="42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43"/>
      <c r="Q106" s="43"/>
      <c r="R106" s="43"/>
      <c r="S106" s="43"/>
      <c r="T106" s="43"/>
      <c r="U106" s="43"/>
      <c r="V106" s="43"/>
      <c r="W106" s="18"/>
      <c r="X106" s="18"/>
      <c r="Y106" s="18"/>
      <c r="AB106" s="44"/>
      <c r="AC106" s="44"/>
      <c r="AD106" s="42"/>
      <c r="AE106" s="39"/>
      <c r="AF106" s="39"/>
      <c r="AG106" s="26"/>
    </row>
    <row r="107" spans="1:34" ht="15" customHeight="1">
      <c r="A107" s="279" t="s">
        <v>107</v>
      </c>
      <c r="B107" s="279"/>
      <c r="C107" s="279"/>
      <c r="D107" s="279"/>
      <c r="AB107" s="23"/>
      <c r="AC107" s="23"/>
      <c r="AD107" s="23"/>
      <c r="AE107" s="39"/>
      <c r="AF107" s="39"/>
      <c r="AG107" s="26"/>
    </row>
    <row r="108" spans="1:34" ht="12" customHeight="1">
      <c r="A108" s="148"/>
      <c r="B108" s="148" t="s">
        <v>39</v>
      </c>
      <c r="C108" s="280" t="s">
        <v>40</v>
      </c>
      <c r="D108" s="281"/>
      <c r="E108" s="282" t="s">
        <v>41</v>
      </c>
      <c r="F108" s="283"/>
      <c r="G108" s="283"/>
      <c r="H108" s="283"/>
      <c r="I108" s="283"/>
      <c r="J108" s="283"/>
      <c r="K108" s="283"/>
      <c r="L108" s="283"/>
      <c r="M108" s="283"/>
      <c r="N108" s="283"/>
      <c r="O108" s="284"/>
      <c r="P108" s="285" t="s">
        <v>42</v>
      </c>
      <c r="Q108" s="285"/>
      <c r="R108" s="285"/>
      <c r="S108" s="285"/>
      <c r="T108" s="285"/>
      <c r="U108" s="285"/>
      <c r="V108" s="285"/>
      <c r="W108" s="285"/>
      <c r="X108" s="285" t="s">
        <v>54</v>
      </c>
      <c r="Y108" s="285"/>
      <c r="Z108" s="285"/>
      <c r="AA108" s="285"/>
      <c r="AB108" s="285"/>
      <c r="AC108" s="285"/>
      <c r="AD108" s="285"/>
    </row>
    <row r="109" spans="1:34" ht="15" customHeight="1">
      <c r="A109" s="157">
        <v>1</v>
      </c>
      <c r="B109" s="155" t="s">
        <v>177</v>
      </c>
      <c r="C109" s="275">
        <v>0.66666666666666663</v>
      </c>
      <c r="D109" s="275"/>
      <c r="E109" s="276" t="s">
        <v>178</v>
      </c>
      <c r="F109" s="276"/>
      <c r="G109" s="276"/>
      <c r="H109" s="277"/>
      <c r="I109" s="158">
        <v>0</v>
      </c>
      <c r="J109" s="156" t="s">
        <v>44</v>
      </c>
      <c r="K109" s="159">
        <v>11</v>
      </c>
      <c r="L109" s="278" t="s">
        <v>179</v>
      </c>
      <c r="M109" s="276"/>
      <c r="N109" s="276"/>
      <c r="O109" s="276"/>
      <c r="P109" s="273" t="s">
        <v>178</v>
      </c>
      <c r="Q109" s="273"/>
      <c r="R109" s="273"/>
      <c r="S109" s="273"/>
      <c r="T109" s="273" t="s">
        <v>180</v>
      </c>
      <c r="U109" s="273"/>
      <c r="V109" s="273"/>
      <c r="W109" s="273"/>
      <c r="X109" s="274" t="s">
        <v>181</v>
      </c>
      <c r="Y109" s="274"/>
      <c r="Z109" s="274"/>
      <c r="AA109" s="274"/>
      <c r="AB109" s="274"/>
      <c r="AC109" s="274"/>
      <c r="AD109" s="274"/>
      <c r="AE109" s="25"/>
      <c r="AF109" s="26"/>
      <c r="AG109" s="26"/>
    </row>
    <row r="110" spans="1:34" ht="15" customHeight="1">
      <c r="A110" s="157">
        <v>2</v>
      </c>
      <c r="B110" s="155" t="s">
        <v>183</v>
      </c>
      <c r="C110" s="275">
        <v>0.625</v>
      </c>
      <c r="D110" s="275"/>
      <c r="E110" s="276" t="s">
        <v>184</v>
      </c>
      <c r="F110" s="276"/>
      <c r="G110" s="276"/>
      <c r="H110" s="277"/>
      <c r="I110" s="158">
        <v>7</v>
      </c>
      <c r="J110" s="156" t="s">
        <v>182</v>
      </c>
      <c r="K110" s="159">
        <v>0</v>
      </c>
      <c r="L110" s="278" t="s">
        <v>185</v>
      </c>
      <c r="M110" s="276"/>
      <c r="N110" s="276"/>
      <c r="O110" s="276"/>
      <c r="P110" s="273" t="s">
        <v>186</v>
      </c>
      <c r="Q110" s="273"/>
      <c r="R110" s="273"/>
      <c r="S110" s="273"/>
      <c r="T110" s="273" t="s">
        <v>158</v>
      </c>
      <c r="U110" s="273"/>
      <c r="V110" s="273"/>
      <c r="W110" s="273"/>
      <c r="X110" s="274" t="s">
        <v>128</v>
      </c>
      <c r="Y110" s="274"/>
      <c r="Z110" s="274"/>
      <c r="AA110" s="274"/>
      <c r="AB110" s="274"/>
      <c r="AC110" s="274"/>
      <c r="AD110" s="274"/>
      <c r="AE110" s="25"/>
      <c r="AF110" s="26"/>
      <c r="AG110" s="26"/>
    </row>
    <row r="111" spans="1:34" ht="15" customHeight="1">
      <c r="A111" s="157">
        <v>3</v>
      </c>
      <c r="B111" s="28" t="s">
        <v>187</v>
      </c>
      <c r="C111" s="271">
        <v>0.41666666666666669</v>
      </c>
      <c r="D111" s="272"/>
      <c r="E111" s="240" t="s">
        <v>184</v>
      </c>
      <c r="F111" s="241"/>
      <c r="G111" s="241"/>
      <c r="H111" s="242"/>
      <c r="I111" s="146">
        <v>6</v>
      </c>
      <c r="J111" s="30" t="s">
        <v>44</v>
      </c>
      <c r="K111" s="145">
        <v>1</v>
      </c>
      <c r="L111" s="243" t="s">
        <v>188</v>
      </c>
      <c r="M111" s="241"/>
      <c r="N111" s="241"/>
      <c r="O111" s="244"/>
      <c r="P111" s="273" t="s">
        <v>184</v>
      </c>
      <c r="Q111" s="273"/>
      <c r="R111" s="273"/>
      <c r="S111" s="273"/>
      <c r="T111" s="273" t="s">
        <v>188</v>
      </c>
      <c r="U111" s="273"/>
      <c r="V111" s="273"/>
      <c r="W111" s="273"/>
      <c r="X111" s="224" t="s">
        <v>128</v>
      </c>
      <c r="Y111" s="225"/>
      <c r="Z111" s="225"/>
      <c r="AA111" s="225"/>
      <c r="AB111" s="225"/>
      <c r="AC111" s="225"/>
      <c r="AD111" s="226"/>
      <c r="AE111" s="25"/>
      <c r="AF111" s="26"/>
      <c r="AG111" s="26"/>
    </row>
    <row r="112" spans="1:34" ht="15" customHeight="1">
      <c r="A112" s="157">
        <v>4</v>
      </c>
      <c r="B112" s="161" t="s">
        <v>189</v>
      </c>
      <c r="C112" s="262">
        <v>0.41666666666666669</v>
      </c>
      <c r="D112" s="263"/>
      <c r="E112" s="264" t="s">
        <v>179</v>
      </c>
      <c r="F112" s="265"/>
      <c r="G112" s="265"/>
      <c r="H112" s="266"/>
      <c r="I112" s="162"/>
      <c r="J112" s="163" t="s">
        <v>44</v>
      </c>
      <c r="K112" s="164"/>
      <c r="L112" s="267" t="s">
        <v>188</v>
      </c>
      <c r="M112" s="268"/>
      <c r="N112" s="268"/>
      <c r="O112" s="269"/>
      <c r="P112" s="270" t="s">
        <v>179</v>
      </c>
      <c r="Q112" s="270"/>
      <c r="R112" s="270"/>
      <c r="S112" s="270"/>
      <c r="T112" s="270" t="s">
        <v>188</v>
      </c>
      <c r="U112" s="270"/>
      <c r="V112" s="270"/>
      <c r="W112" s="270"/>
      <c r="X112" s="259" t="s">
        <v>265</v>
      </c>
      <c r="Y112" s="260"/>
      <c r="Z112" s="260"/>
      <c r="AA112" s="260"/>
      <c r="AB112" s="260"/>
      <c r="AC112" s="260"/>
      <c r="AD112" s="261"/>
      <c r="AE112" s="25"/>
      <c r="AF112" s="26"/>
      <c r="AG112" s="26"/>
    </row>
    <row r="113" spans="1:35" ht="15" customHeight="1">
      <c r="A113" s="157">
        <v>5</v>
      </c>
      <c r="B113" s="215" t="s">
        <v>190</v>
      </c>
      <c r="C113" s="238">
        <v>0.4375</v>
      </c>
      <c r="D113" s="239"/>
      <c r="E113" s="240" t="s">
        <v>188</v>
      </c>
      <c r="F113" s="241"/>
      <c r="G113" s="241"/>
      <c r="H113" s="242"/>
      <c r="I113" s="146">
        <v>2</v>
      </c>
      <c r="J113" s="30" t="s">
        <v>44</v>
      </c>
      <c r="K113" s="145">
        <v>0</v>
      </c>
      <c r="L113" s="243" t="s">
        <v>178</v>
      </c>
      <c r="M113" s="241"/>
      <c r="N113" s="241"/>
      <c r="O113" s="244"/>
      <c r="P113" s="245" t="s">
        <v>184</v>
      </c>
      <c r="Q113" s="246"/>
      <c r="R113" s="246"/>
      <c r="S113" s="246"/>
      <c r="T113" s="246" t="s">
        <v>179</v>
      </c>
      <c r="U113" s="246"/>
      <c r="V113" s="246"/>
      <c r="W113" s="247"/>
      <c r="X113" s="224" t="s">
        <v>181</v>
      </c>
      <c r="Y113" s="225"/>
      <c r="Z113" s="225"/>
      <c r="AA113" s="225"/>
      <c r="AB113" s="225"/>
      <c r="AC113" s="225"/>
      <c r="AD113" s="226"/>
      <c r="AE113" s="25"/>
      <c r="AF113" s="26"/>
      <c r="AG113" s="26"/>
    </row>
    <row r="114" spans="1:35" ht="15" customHeight="1">
      <c r="A114" s="157">
        <v>6</v>
      </c>
      <c r="B114" s="216"/>
      <c r="C114" s="251">
        <v>0.5</v>
      </c>
      <c r="D114" s="252"/>
      <c r="E114" s="253" t="s">
        <v>184</v>
      </c>
      <c r="F114" s="254"/>
      <c r="G114" s="254"/>
      <c r="H114" s="255"/>
      <c r="I114" s="144">
        <v>0</v>
      </c>
      <c r="J114" s="34" t="s">
        <v>44</v>
      </c>
      <c r="K114" s="143">
        <v>2</v>
      </c>
      <c r="L114" s="256" t="s">
        <v>179</v>
      </c>
      <c r="M114" s="254"/>
      <c r="N114" s="254"/>
      <c r="O114" s="257"/>
      <c r="P114" s="258" t="s">
        <v>188</v>
      </c>
      <c r="Q114" s="236"/>
      <c r="R114" s="236"/>
      <c r="S114" s="236"/>
      <c r="T114" s="236" t="s">
        <v>178</v>
      </c>
      <c r="U114" s="236"/>
      <c r="V114" s="236"/>
      <c r="W114" s="237"/>
      <c r="X114" s="248"/>
      <c r="Y114" s="249"/>
      <c r="Z114" s="249"/>
      <c r="AA114" s="249"/>
      <c r="AB114" s="249"/>
      <c r="AC114" s="249"/>
      <c r="AD114" s="250"/>
      <c r="AE114" s="38"/>
      <c r="AF114" s="39"/>
      <c r="AG114" s="26"/>
    </row>
    <row r="115" spans="1:35" ht="7.5" customHeight="1">
      <c r="A115" s="149"/>
      <c r="B115" s="149"/>
      <c r="C115" s="42"/>
      <c r="D115" s="42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43"/>
      <c r="Q115" s="43"/>
      <c r="R115" s="43"/>
      <c r="S115" s="43"/>
      <c r="T115" s="43"/>
      <c r="U115" s="43"/>
      <c r="V115" s="43"/>
      <c r="W115" s="149"/>
      <c r="X115" s="149"/>
      <c r="Y115" s="149"/>
      <c r="AB115" s="44"/>
      <c r="AC115" s="44"/>
      <c r="AD115" s="42"/>
      <c r="AE115" s="42"/>
      <c r="AF115" s="44"/>
      <c r="AG115" s="44"/>
      <c r="AH115" s="44"/>
      <c r="AI115" s="44"/>
    </row>
    <row r="116" spans="1:35" ht="13.5">
      <c r="A116" s="217" t="s">
        <v>46</v>
      </c>
      <c r="B116" s="218"/>
      <c r="C116" s="219" t="str">
        <f>B117</f>
        <v>アバンツァーレ</v>
      </c>
      <c r="D116" s="220"/>
      <c r="E116" s="221"/>
      <c r="F116" s="219" t="str">
        <f>B119</f>
        <v>七ヶ浜</v>
      </c>
      <c r="G116" s="220"/>
      <c r="H116" s="221"/>
      <c r="I116" s="219" t="str">
        <f>B121</f>
        <v>コバルトーレ</v>
      </c>
      <c r="J116" s="220"/>
      <c r="K116" s="221"/>
      <c r="L116" s="219" t="str">
        <f>B123</f>
        <v>ラソス</v>
      </c>
      <c r="M116" s="220"/>
      <c r="N116" s="221"/>
      <c r="O116" s="233" t="s">
        <v>47</v>
      </c>
      <c r="P116" s="234"/>
      <c r="Q116" s="182" t="s">
        <v>48</v>
      </c>
      <c r="R116" s="182"/>
      <c r="S116" s="182" t="s">
        <v>49</v>
      </c>
      <c r="T116" s="182"/>
      <c r="U116" s="233" t="s">
        <v>50</v>
      </c>
      <c r="V116" s="235"/>
      <c r="W116" s="233" t="s">
        <v>51</v>
      </c>
      <c r="X116" s="235"/>
      <c r="AA116" s="17"/>
    </row>
    <row r="117" spans="1:35" ht="12.75">
      <c r="A117" s="199">
        <v>1</v>
      </c>
      <c r="B117" s="222" t="s">
        <v>179</v>
      </c>
      <c r="C117" s="203" t="str">
        <f>IF(OR(C118="",E118=""),"",IF(C118=E118,"△",IF(C118&gt;E118,"○","●")))</f>
        <v/>
      </c>
      <c r="D117" s="204"/>
      <c r="E117" s="205"/>
      <c r="F117" s="203" t="str">
        <f>IF(OR(F118="",H118=""),"",IF(F118=H118,"△",IF(F118&gt;H118,"○","●")))</f>
        <v>○</v>
      </c>
      <c r="G117" s="204"/>
      <c r="H117" s="205"/>
      <c r="I117" s="203" t="str">
        <f>IF(OR(I118="",K118=""),"",IF(I118=K118,"△",IF(I118&gt;K118,"○","●")))</f>
        <v>○</v>
      </c>
      <c r="J117" s="204"/>
      <c r="K117" s="205"/>
      <c r="L117" s="203" t="str">
        <f>IF(OR(L118="",N118=""),"",IF(L118=N118,"△",IF(L118&gt;N118,"○","●")))</f>
        <v>○</v>
      </c>
      <c r="M117" s="204"/>
      <c r="N117" s="205"/>
      <c r="O117" s="206">
        <f>SUM(Z117:Z118)</f>
        <v>9</v>
      </c>
      <c r="P117" s="207"/>
      <c r="Q117" s="206">
        <f>AA117</f>
        <v>20</v>
      </c>
      <c r="R117" s="210"/>
      <c r="S117" s="206">
        <f>AA118</f>
        <v>0</v>
      </c>
      <c r="T117" s="210"/>
      <c r="U117" s="206">
        <f>SUM(AA117-AA118)</f>
        <v>20</v>
      </c>
      <c r="V117" s="210"/>
      <c r="W117" s="206">
        <v>1</v>
      </c>
      <c r="X117" s="210"/>
      <c r="Y117" s="198"/>
      <c r="Z117" s="46">
        <f>COUNTIF(C117:N118,"○")*3</f>
        <v>9</v>
      </c>
      <c r="AA117" s="47">
        <f>SUM(C118+F118+I118+L118)</f>
        <v>20</v>
      </c>
      <c r="AB117" s="25"/>
    </row>
    <row r="118" spans="1:35" ht="12.75">
      <c r="A118" s="200"/>
      <c r="B118" s="223"/>
      <c r="C118" s="48"/>
      <c r="D118" s="49"/>
      <c r="E118" s="50"/>
      <c r="F118" s="48">
        <v>2</v>
      </c>
      <c r="G118" s="49" t="s">
        <v>176</v>
      </c>
      <c r="H118" s="50">
        <v>0</v>
      </c>
      <c r="I118" s="48">
        <v>7</v>
      </c>
      <c r="J118" s="49" t="s">
        <v>176</v>
      </c>
      <c r="K118" s="50">
        <v>0</v>
      </c>
      <c r="L118" s="48">
        <v>11</v>
      </c>
      <c r="M118" s="49" t="s">
        <v>176</v>
      </c>
      <c r="N118" s="50">
        <v>0</v>
      </c>
      <c r="O118" s="208"/>
      <c r="P118" s="209"/>
      <c r="Q118" s="211"/>
      <c r="R118" s="212"/>
      <c r="S118" s="211"/>
      <c r="T118" s="212"/>
      <c r="U118" s="211"/>
      <c r="V118" s="212"/>
      <c r="W118" s="211"/>
      <c r="X118" s="212"/>
      <c r="Y118" s="198"/>
      <c r="Z118" s="46">
        <f>COUNTIF(C117:N118,"△")</f>
        <v>0</v>
      </c>
      <c r="AA118" s="47">
        <f>SUM(E118+H118+K118+N118)</f>
        <v>0</v>
      </c>
      <c r="AB118" s="25"/>
    </row>
    <row r="119" spans="1:35" ht="12.75">
      <c r="A119" s="199">
        <v>2</v>
      </c>
      <c r="B119" s="201" t="s">
        <v>184</v>
      </c>
      <c r="C119" s="203" t="str">
        <f>IF(OR(C120="",E120=""),"",IF(C120=E120,"△",IF(C120&gt;E120,"○","●")))</f>
        <v>●</v>
      </c>
      <c r="D119" s="204"/>
      <c r="E119" s="205"/>
      <c r="F119" s="203" t="str">
        <f>IF(OR(F120="",H120=""),"",IF(F120=H120,"△",IF(F120&gt;H120,"○","●")))</f>
        <v/>
      </c>
      <c r="G119" s="204"/>
      <c r="H119" s="205"/>
      <c r="I119" s="203" t="str">
        <f>IF(OR(I120="",K120=""),"",IF(I120=K120,"△",IF(I120&gt;K120,"○","●")))</f>
        <v>○</v>
      </c>
      <c r="J119" s="204"/>
      <c r="K119" s="205"/>
      <c r="L119" s="203" t="str">
        <f>IF(OR(L120="",N120=""),"",IF(L120=N120,"△",IF(L120&gt;N120,"○","●")))</f>
        <v>○</v>
      </c>
      <c r="M119" s="204"/>
      <c r="N119" s="205"/>
      <c r="O119" s="206">
        <f>SUM(Z119:Z120)</f>
        <v>6</v>
      </c>
      <c r="P119" s="207"/>
      <c r="Q119" s="206">
        <f>AA119</f>
        <v>13</v>
      </c>
      <c r="R119" s="210"/>
      <c r="S119" s="206">
        <f>AA120</f>
        <v>3</v>
      </c>
      <c r="T119" s="210"/>
      <c r="U119" s="206">
        <f>SUM(AA119-AA120)</f>
        <v>10</v>
      </c>
      <c r="V119" s="210"/>
      <c r="W119" s="206">
        <v>2</v>
      </c>
      <c r="X119" s="210"/>
      <c r="Y119" s="198"/>
      <c r="Z119" s="46">
        <f>COUNTIF(C119:N120,"○")*3</f>
        <v>6</v>
      </c>
      <c r="AA119" s="47">
        <f>SUM(C120+F120+I120+L120)</f>
        <v>13</v>
      </c>
      <c r="AB119" s="25"/>
    </row>
    <row r="120" spans="1:35" ht="12.75">
      <c r="A120" s="200"/>
      <c r="B120" s="202"/>
      <c r="C120" s="48">
        <v>0</v>
      </c>
      <c r="D120" s="49" t="s">
        <v>52</v>
      </c>
      <c r="E120" s="50">
        <v>2</v>
      </c>
      <c r="F120" s="48"/>
      <c r="G120" s="49"/>
      <c r="H120" s="50"/>
      <c r="I120" s="48">
        <v>6</v>
      </c>
      <c r="J120" s="49" t="s">
        <v>176</v>
      </c>
      <c r="K120" s="50">
        <v>1</v>
      </c>
      <c r="L120" s="48">
        <v>7</v>
      </c>
      <c r="M120" s="49" t="s">
        <v>176</v>
      </c>
      <c r="N120" s="50">
        <v>0</v>
      </c>
      <c r="O120" s="208"/>
      <c r="P120" s="209"/>
      <c r="Q120" s="211"/>
      <c r="R120" s="212"/>
      <c r="S120" s="211"/>
      <c r="T120" s="212"/>
      <c r="U120" s="211"/>
      <c r="V120" s="212"/>
      <c r="W120" s="211"/>
      <c r="X120" s="212"/>
      <c r="Y120" s="198"/>
      <c r="Z120" s="46">
        <f>COUNTIF(C119:N120,"△")</f>
        <v>0</v>
      </c>
      <c r="AA120" s="47">
        <f>SUM(E120+H120+K120+N120)</f>
        <v>3</v>
      </c>
      <c r="AB120" s="25"/>
    </row>
    <row r="121" spans="1:35" ht="12.75">
      <c r="A121" s="199">
        <v>3</v>
      </c>
      <c r="B121" s="201" t="s">
        <v>191</v>
      </c>
      <c r="C121" s="203" t="str">
        <f>IF(OR(C122="",E122=""),"",IF(C122=E122,"△",IF(C122&gt;E122,"○","●")))</f>
        <v>●</v>
      </c>
      <c r="D121" s="204"/>
      <c r="E121" s="205"/>
      <c r="F121" s="203" t="str">
        <f>IF(OR(F122="",H122=""),"",IF(F122=H122,"△",IF(F122&gt;H122,"○","●")))</f>
        <v>●</v>
      </c>
      <c r="G121" s="204"/>
      <c r="H121" s="205"/>
      <c r="I121" s="203" t="str">
        <f>IF(OR(I122="",K122=""),"",IF(I122=K122,"△",IF(I122&gt;K122,"○","●")))</f>
        <v/>
      </c>
      <c r="J121" s="204"/>
      <c r="K121" s="205"/>
      <c r="L121" s="203" t="str">
        <f>IF(OR(L122="",N122=""),"",IF(L122=N122,"△",IF(L122&gt;N122,"○","●")))</f>
        <v>○</v>
      </c>
      <c r="M121" s="204"/>
      <c r="N121" s="205"/>
      <c r="O121" s="206">
        <f>SUM(Z121:Z122)</f>
        <v>3</v>
      </c>
      <c r="P121" s="207"/>
      <c r="Q121" s="206">
        <f>AA121</f>
        <v>3</v>
      </c>
      <c r="R121" s="210"/>
      <c r="S121" s="206">
        <f>AA122</f>
        <v>13</v>
      </c>
      <c r="T121" s="210"/>
      <c r="U121" s="206">
        <f>SUM(AA121-AA122)</f>
        <v>-10</v>
      </c>
      <c r="V121" s="210"/>
      <c r="W121" s="206">
        <v>3</v>
      </c>
      <c r="X121" s="210"/>
      <c r="Y121" s="198"/>
      <c r="Z121" s="46">
        <f>COUNTIF(C121:N122,"○")*3</f>
        <v>3</v>
      </c>
      <c r="AA121" s="47">
        <f>SUM(C122+F122+I122+L122)</f>
        <v>3</v>
      </c>
      <c r="AB121" s="25"/>
    </row>
    <row r="122" spans="1:35" ht="12.75">
      <c r="A122" s="200"/>
      <c r="B122" s="202"/>
      <c r="C122" s="48">
        <v>0</v>
      </c>
      <c r="D122" s="49" t="s">
        <v>176</v>
      </c>
      <c r="E122" s="50">
        <v>7</v>
      </c>
      <c r="F122" s="48">
        <v>1</v>
      </c>
      <c r="G122" s="49" t="s">
        <v>176</v>
      </c>
      <c r="H122" s="50">
        <v>6</v>
      </c>
      <c r="I122" s="48"/>
      <c r="J122" s="49"/>
      <c r="K122" s="50"/>
      <c r="L122" s="48">
        <v>2</v>
      </c>
      <c r="M122" s="49" t="s">
        <v>176</v>
      </c>
      <c r="N122" s="50">
        <v>0</v>
      </c>
      <c r="O122" s="208"/>
      <c r="P122" s="209"/>
      <c r="Q122" s="211"/>
      <c r="R122" s="212"/>
      <c r="S122" s="211"/>
      <c r="T122" s="212"/>
      <c r="U122" s="211"/>
      <c r="V122" s="212"/>
      <c r="W122" s="211"/>
      <c r="X122" s="212"/>
      <c r="Y122" s="198"/>
      <c r="Z122" s="46">
        <f>COUNTIF(C121:N122,"△")</f>
        <v>0</v>
      </c>
      <c r="AA122" s="47">
        <f>SUM(E122+H122+K122+N122)</f>
        <v>13</v>
      </c>
      <c r="AB122" s="25"/>
    </row>
    <row r="123" spans="1:35" ht="12.75">
      <c r="A123" s="199">
        <v>4</v>
      </c>
      <c r="B123" s="201" t="s">
        <v>185</v>
      </c>
      <c r="C123" s="203" t="str">
        <f>IF(OR(C124="",E124=""),"",IF(C124=E124,"△",IF(C124&gt;E124,"○","●")))</f>
        <v>●</v>
      </c>
      <c r="D123" s="204"/>
      <c r="E123" s="205"/>
      <c r="F123" s="203" t="str">
        <f>IF(OR(F124="",H124=""),"",IF(F124=H124,"△",IF(F124&gt;H124,"○","●")))</f>
        <v>●</v>
      </c>
      <c r="G123" s="204"/>
      <c r="H123" s="205"/>
      <c r="I123" s="203" t="str">
        <f>IF(OR(I124="",K124=""),"",IF(I124=K124,"△",IF(I124&gt;K124,"○","●")))</f>
        <v>●</v>
      </c>
      <c r="J123" s="204"/>
      <c r="K123" s="205"/>
      <c r="L123" s="203" t="str">
        <f>IF(OR(L124="",N124=""),"",IF(L124=N124,"△",IF(L124&gt;N124,"○","●")))</f>
        <v/>
      </c>
      <c r="M123" s="204"/>
      <c r="N123" s="205"/>
      <c r="O123" s="206">
        <f>SUM(Z123:Z124)</f>
        <v>0</v>
      </c>
      <c r="P123" s="207"/>
      <c r="Q123" s="206">
        <f>AA123</f>
        <v>0</v>
      </c>
      <c r="R123" s="210"/>
      <c r="S123" s="206">
        <f>AA124</f>
        <v>20</v>
      </c>
      <c r="T123" s="210"/>
      <c r="U123" s="206">
        <f>SUM(AA123-AA124)</f>
        <v>-20</v>
      </c>
      <c r="V123" s="210"/>
      <c r="W123" s="206">
        <v>4</v>
      </c>
      <c r="X123" s="210"/>
      <c r="Y123" s="198"/>
      <c r="Z123" s="46">
        <f>COUNTIF(C123:N124,"○")*3</f>
        <v>0</v>
      </c>
      <c r="AA123" s="47">
        <f>SUM(C124+F124+I124+L124)</f>
        <v>0</v>
      </c>
      <c r="AB123" s="25"/>
    </row>
    <row r="124" spans="1:35" ht="12.75">
      <c r="A124" s="200"/>
      <c r="B124" s="202"/>
      <c r="C124" s="48">
        <v>0</v>
      </c>
      <c r="D124" s="49" t="s">
        <v>176</v>
      </c>
      <c r="E124" s="50">
        <v>11</v>
      </c>
      <c r="F124" s="48">
        <v>0</v>
      </c>
      <c r="G124" s="49" t="s">
        <v>176</v>
      </c>
      <c r="H124" s="50">
        <v>7</v>
      </c>
      <c r="I124" s="48">
        <v>0</v>
      </c>
      <c r="J124" s="49" t="s">
        <v>192</v>
      </c>
      <c r="K124" s="50">
        <v>2</v>
      </c>
      <c r="L124" s="48"/>
      <c r="M124" s="49"/>
      <c r="N124" s="50"/>
      <c r="O124" s="208"/>
      <c r="P124" s="209"/>
      <c r="Q124" s="211"/>
      <c r="R124" s="212"/>
      <c r="S124" s="211"/>
      <c r="T124" s="212"/>
      <c r="U124" s="211"/>
      <c r="V124" s="212"/>
      <c r="W124" s="211"/>
      <c r="X124" s="212"/>
      <c r="Y124" s="198"/>
      <c r="Z124" s="46">
        <f>COUNTIF(C123:N124,"△")</f>
        <v>0</v>
      </c>
      <c r="AA124" s="47">
        <f>SUM(E124+H124+K124+N124)</f>
        <v>20</v>
      </c>
      <c r="AB124" s="25"/>
    </row>
  </sheetData>
  <mergeCells count="646">
    <mergeCell ref="A18:A19"/>
    <mergeCell ref="B18:B19"/>
    <mergeCell ref="C18:D19"/>
    <mergeCell ref="E18:H19"/>
    <mergeCell ref="L18:O19"/>
    <mergeCell ref="P18:S19"/>
    <mergeCell ref="T18:W19"/>
    <mergeCell ref="B84:B85"/>
    <mergeCell ref="B86:B87"/>
    <mergeCell ref="B88:B89"/>
    <mergeCell ref="B92:B93"/>
    <mergeCell ref="B90:B91"/>
    <mergeCell ref="D3:H3"/>
    <mergeCell ref="J3:N3"/>
    <mergeCell ref="P3:T3"/>
    <mergeCell ref="V3:Z3"/>
    <mergeCell ref="D4:H4"/>
    <mergeCell ref="J4:N4"/>
    <mergeCell ref="P4:T4"/>
    <mergeCell ref="V4:Z4"/>
    <mergeCell ref="D8:H8"/>
    <mergeCell ref="J8:N8"/>
    <mergeCell ref="P8:T8"/>
    <mergeCell ref="X11:AD12"/>
    <mergeCell ref="C12:D12"/>
    <mergeCell ref="E12:H12"/>
    <mergeCell ref="L12:O12"/>
    <mergeCell ref="P12:S12"/>
    <mergeCell ref="T12:W12"/>
    <mergeCell ref="A9:D9"/>
    <mergeCell ref="C10:D10"/>
    <mergeCell ref="A1:AE1"/>
    <mergeCell ref="D2:H2"/>
    <mergeCell ref="J2:N2"/>
    <mergeCell ref="P2:T2"/>
    <mergeCell ref="V2:Z2"/>
    <mergeCell ref="D7:H7"/>
    <mergeCell ref="J7:N7"/>
    <mergeCell ref="P7:T7"/>
    <mergeCell ref="V7:Z7"/>
    <mergeCell ref="D5:H5"/>
    <mergeCell ref="J5:N5"/>
    <mergeCell ref="P5:T5"/>
    <mergeCell ref="V5:Z5"/>
    <mergeCell ref="D6:H6"/>
    <mergeCell ref="J6:N6"/>
    <mergeCell ref="P6:T6"/>
    <mergeCell ref="V6:Z6"/>
    <mergeCell ref="E10:O10"/>
    <mergeCell ref="X10:AD10"/>
    <mergeCell ref="C11:D11"/>
    <mergeCell ref="E11:H11"/>
    <mergeCell ref="L11:O11"/>
    <mergeCell ref="P11:S11"/>
    <mergeCell ref="T11:W11"/>
    <mergeCell ref="P10:S10"/>
    <mergeCell ref="T10:W10"/>
    <mergeCell ref="C13:D13"/>
    <mergeCell ref="E13:H13"/>
    <mergeCell ref="L13:O13"/>
    <mergeCell ref="P13:S13"/>
    <mergeCell ref="T13:W13"/>
    <mergeCell ref="X13:AD14"/>
    <mergeCell ref="C14:D14"/>
    <mergeCell ref="E14:H14"/>
    <mergeCell ref="L14:O14"/>
    <mergeCell ref="P14:S14"/>
    <mergeCell ref="X15:AD16"/>
    <mergeCell ref="C16:D16"/>
    <mergeCell ref="E16:H16"/>
    <mergeCell ref="L16:O16"/>
    <mergeCell ref="P16:S16"/>
    <mergeCell ref="T16:W16"/>
    <mergeCell ref="T14:W14"/>
    <mergeCell ref="C15:D15"/>
    <mergeCell ref="E15:H15"/>
    <mergeCell ref="L15:O15"/>
    <mergeCell ref="P15:S15"/>
    <mergeCell ref="T15:W15"/>
    <mergeCell ref="C20:D20"/>
    <mergeCell ref="E20:H20"/>
    <mergeCell ref="L20:O20"/>
    <mergeCell ref="P20:S20"/>
    <mergeCell ref="T20:W20"/>
    <mergeCell ref="C17:D17"/>
    <mergeCell ref="E17:H17"/>
    <mergeCell ref="L17:O17"/>
    <mergeCell ref="P17:S17"/>
    <mergeCell ref="T17:W17"/>
    <mergeCell ref="R22:S22"/>
    <mergeCell ref="T22:U22"/>
    <mergeCell ref="A23:A24"/>
    <mergeCell ref="B23:B24"/>
    <mergeCell ref="C23:E23"/>
    <mergeCell ref="F23:H23"/>
    <mergeCell ref="I23:K23"/>
    <mergeCell ref="L23:M24"/>
    <mergeCell ref="A22:B22"/>
    <mergeCell ref="C22:E22"/>
    <mergeCell ref="F22:H22"/>
    <mergeCell ref="I22:K22"/>
    <mergeCell ref="L22:M22"/>
    <mergeCell ref="N22:O22"/>
    <mergeCell ref="P22:Q22"/>
    <mergeCell ref="N23:O24"/>
    <mergeCell ref="P23:Q24"/>
    <mergeCell ref="R23:S24"/>
    <mergeCell ref="T23:U24"/>
    <mergeCell ref="V23:V24"/>
    <mergeCell ref="A25:A26"/>
    <mergeCell ref="B25:B26"/>
    <mergeCell ref="C25:E25"/>
    <mergeCell ref="F25:H25"/>
    <mergeCell ref="I25:K25"/>
    <mergeCell ref="N27:O28"/>
    <mergeCell ref="P27:Q28"/>
    <mergeCell ref="R27:S28"/>
    <mergeCell ref="T27:U28"/>
    <mergeCell ref="V27:V28"/>
    <mergeCell ref="T25:U26"/>
    <mergeCell ref="V25:V26"/>
    <mergeCell ref="A27:A28"/>
    <mergeCell ref="B27:B28"/>
    <mergeCell ref="C27:E27"/>
    <mergeCell ref="F27:H27"/>
    <mergeCell ref="I27:K27"/>
    <mergeCell ref="L27:M28"/>
    <mergeCell ref="L25:M26"/>
    <mergeCell ref="N25:O26"/>
    <mergeCell ref="P25:Q26"/>
    <mergeCell ref="R25:S26"/>
    <mergeCell ref="A38:D38"/>
    <mergeCell ref="R30:S30"/>
    <mergeCell ref="T30:U30"/>
    <mergeCell ref="L31:M32"/>
    <mergeCell ref="N31:O32"/>
    <mergeCell ref="A31:A32"/>
    <mergeCell ref="B31:B32"/>
    <mergeCell ref="C31:E31"/>
    <mergeCell ref="F31:H31"/>
    <mergeCell ref="I31:K31"/>
    <mergeCell ref="R31:S32"/>
    <mergeCell ref="P35:Q36"/>
    <mergeCell ref="R35:S36"/>
    <mergeCell ref="T35:U36"/>
    <mergeCell ref="C39:D39"/>
    <mergeCell ref="E39:O39"/>
    <mergeCell ref="P39:W39"/>
    <mergeCell ref="X39:AD39"/>
    <mergeCell ref="C40:D40"/>
    <mergeCell ref="E40:H40"/>
    <mergeCell ref="L40:O40"/>
    <mergeCell ref="P40:S40"/>
    <mergeCell ref="T40:W40"/>
    <mergeCell ref="X40:AD41"/>
    <mergeCell ref="X42:AD43"/>
    <mergeCell ref="C43:D43"/>
    <mergeCell ref="E43:H43"/>
    <mergeCell ref="L43:O43"/>
    <mergeCell ref="P43:S43"/>
    <mergeCell ref="T43:W43"/>
    <mergeCell ref="C41:D41"/>
    <mergeCell ref="E41:H41"/>
    <mergeCell ref="L41:O41"/>
    <mergeCell ref="P41:S41"/>
    <mergeCell ref="T41:W41"/>
    <mergeCell ref="C42:D42"/>
    <mergeCell ref="E42:H42"/>
    <mergeCell ref="L42:O42"/>
    <mergeCell ref="P42:S42"/>
    <mergeCell ref="T42:W42"/>
    <mergeCell ref="T45:W45"/>
    <mergeCell ref="C44:D44"/>
    <mergeCell ref="E44:H44"/>
    <mergeCell ref="L44:O44"/>
    <mergeCell ref="P44:S44"/>
    <mergeCell ref="T44:W44"/>
    <mergeCell ref="X44:AD45"/>
    <mergeCell ref="C45:D45"/>
    <mergeCell ref="E45:H45"/>
    <mergeCell ref="L45:O45"/>
    <mergeCell ref="P45:S45"/>
    <mergeCell ref="O47:P47"/>
    <mergeCell ref="Q47:R47"/>
    <mergeCell ref="S47:T47"/>
    <mergeCell ref="U47:V47"/>
    <mergeCell ref="W47:X47"/>
    <mergeCell ref="A48:A49"/>
    <mergeCell ref="B48:B49"/>
    <mergeCell ref="C48:E48"/>
    <mergeCell ref="F48:H48"/>
    <mergeCell ref="I48:K48"/>
    <mergeCell ref="A47:B47"/>
    <mergeCell ref="C47:E47"/>
    <mergeCell ref="F47:H47"/>
    <mergeCell ref="I47:K47"/>
    <mergeCell ref="L47:N47"/>
    <mergeCell ref="W48:X49"/>
    <mergeCell ref="S52:T53"/>
    <mergeCell ref="U52:V53"/>
    <mergeCell ref="Q54:R55"/>
    <mergeCell ref="S54:T55"/>
    <mergeCell ref="U54:V55"/>
    <mergeCell ref="Y48:Y49"/>
    <mergeCell ref="A50:A51"/>
    <mergeCell ref="B50:B51"/>
    <mergeCell ref="C50:E50"/>
    <mergeCell ref="F50:H50"/>
    <mergeCell ref="I50:K50"/>
    <mergeCell ref="L50:N50"/>
    <mergeCell ref="O50:P51"/>
    <mergeCell ref="L48:N48"/>
    <mergeCell ref="O48:P49"/>
    <mergeCell ref="Q48:R49"/>
    <mergeCell ref="S48:T49"/>
    <mergeCell ref="U48:V49"/>
    <mergeCell ref="Q50:R51"/>
    <mergeCell ref="S50:T51"/>
    <mergeCell ref="U50:V51"/>
    <mergeCell ref="W50:X51"/>
    <mergeCell ref="Y50:Y51"/>
    <mergeCell ref="A57:D57"/>
    <mergeCell ref="C58:D58"/>
    <mergeCell ref="E58:O58"/>
    <mergeCell ref="P58:W58"/>
    <mergeCell ref="X58:AD58"/>
    <mergeCell ref="W54:X55"/>
    <mergeCell ref="Y54:Y55"/>
    <mergeCell ref="A52:A53"/>
    <mergeCell ref="B52:B53"/>
    <mergeCell ref="C52:E52"/>
    <mergeCell ref="F52:H52"/>
    <mergeCell ref="I52:K52"/>
    <mergeCell ref="W52:X53"/>
    <mergeCell ref="Y52:Y53"/>
    <mergeCell ref="A54:A55"/>
    <mergeCell ref="B54:B55"/>
    <mergeCell ref="C54:E54"/>
    <mergeCell ref="F54:H54"/>
    <mergeCell ref="I54:K54"/>
    <mergeCell ref="L54:N54"/>
    <mergeCell ref="O54:P55"/>
    <mergeCell ref="L52:N52"/>
    <mergeCell ref="O52:P53"/>
    <mergeCell ref="Q52:R53"/>
    <mergeCell ref="C59:D59"/>
    <mergeCell ref="E59:H59"/>
    <mergeCell ref="L59:O59"/>
    <mergeCell ref="P59:S59"/>
    <mergeCell ref="T59:W59"/>
    <mergeCell ref="X59:AD60"/>
    <mergeCell ref="C60:D60"/>
    <mergeCell ref="E60:H60"/>
    <mergeCell ref="L60:O60"/>
    <mergeCell ref="P60:S60"/>
    <mergeCell ref="X61:AD62"/>
    <mergeCell ref="C62:D62"/>
    <mergeCell ref="E62:H62"/>
    <mergeCell ref="L62:O62"/>
    <mergeCell ref="P62:S62"/>
    <mergeCell ref="T62:W62"/>
    <mergeCell ref="T60:W60"/>
    <mergeCell ref="C61:D61"/>
    <mergeCell ref="E61:H61"/>
    <mergeCell ref="L61:O61"/>
    <mergeCell ref="P61:S61"/>
    <mergeCell ref="T61:W61"/>
    <mergeCell ref="C63:D63"/>
    <mergeCell ref="E63:H63"/>
    <mergeCell ref="L63:O63"/>
    <mergeCell ref="P63:S63"/>
    <mergeCell ref="T63:W63"/>
    <mergeCell ref="X63:AD64"/>
    <mergeCell ref="C64:D64"/>
    <mergeCell ref="E64:H64"/>
    <mergeCell ref="L64:O64"/>
    <mergeCell ref="P64:S64"/>
    <mergeCell ref="X65:AD66"/>
    <mergeCell ref="C66:D66"/>
    <mergeCell ref="E66:H66"/>
    <mergeCell ref="L66:O66"/>
    <mergeCell ref="P66:S66"/>
    <mergeCell ref="T66:W66"/>
    <mergeCell ref="T64:W64"/>
    <mergeCell ref="C65:D65"/>
    <mergeCell ref="E65:H65"/>
    <mergeCell ref="L65:O65"/>
    <mergeCell ref="P65:S65"/>
    <mergeCell ref="T65:W65"/>
    <mergeCell ref="C67:D67"/>
    <mergeCell ref="E67:H67"/>
    <mergeCell ref="L67:O67"/>
    <mergeCell ref="P67:S67"/>
    <mergeCell ref="T67:W67"/>
    <mergeCell ref="X67:AD68"/>
    <mergeCell ref="C68:D68"/>
    <mergeCell ref="E68:H68"/>
    <mergeCell ref="L68:O68"/>
    <mergeCell ref="P68:S68"/>
    <mergeCell ref="A82:D82"/>
    <mergeCell ref="C83:D83"/>
    <mergeCell ref="E83:O83"/>
    <mergeCell ref="P83:W83"/>
    <mergeCell ref="X83:AD83"/>
    <mergeCell ref="T68:W68"/>
    <mergeCell ref="I70:K70"/>
    <mergeCell ref="L70:N70"/>
    <mergeCell ref="O70:Q70"/>
    <mergeCell ref="R70:S70"/>
    <mergeCell ref="T70:U70"/>
    <mergeCell ref="V70:W70"/>
    <mergeCell ref="X70:Y70"/>
    <mergeCell ref="Z70:AA70"/>
    <mergeCell ref="I71:K71"/>
    <mergeCell ref="L71:N71"/>
    <mergeCell ref="O71:Q71"/>
    <mergeCell ref="R71:S72"/>
    <mergeCell ref="T71:U72"/>
    <mergeCell ref="V71:W72"/>
    <mergeCell ref="X71:Y72"/>
    <mergeCell ref="Z71:AA72"/>
    <mergeCell ref="AB71:AB72"/>
    <mergeCell ref="I73:K73"/>
    <mergeCell ref="C84:D84"/>
    <mergeCell ref="E84:H84"/>
    <mergeCell ref="L84:O84"/>
    <mergeCell ref="P84:S84"/>
    <mergeCell ref="T84:W84"/>
    <mergeCell ref="X84:AD85"/>
    <mergeCell ref="C85:D85"/>
    <mergeCell ref="E85:H85"/>
    <mergeCell ref="L85:O85"/>
    <mergeCell ref="P85:S85"/>
    <mergeCell ref="X86:AD87"/>
    <mergeCell ref="C87:D87"/>
    <mergeCell ref="E87:H87"/>
    <mergeCell ref="L87:O87"/>
    <mergeCell ref="P87:S87"/>
    <mergeCell ref="T87:W87"/>
    <mergeCell ref="T85:W85"/>
    <mergeCell ref="C86:D86"/>
    <mergeCell ref="E86:H86"/>
    <mergeCell ref="L86:O86"/>
    <mergeCell ref="P86:S86"/>
    <mergeCell ref="T86:W86"/>
    <mergeCell ref="C88:D88"/>
    <mergeCell ref="E88:H88"/>
    <mergeCell ref="L88:O88"/>
    <mergeCell ref="P88:S88"/>
    <mergeCell ref="T88:W88"/>
    <mergeCell ref="X88:AD89"/>
    <mergeCell ref="C89:D89"/>
    <mergeCell ref="E89:H89"/>
    <mergeCell ref="L89:O89"/>
    <mergeCell ref="P89:S89"/>
    <mergeCell ref="X90:AD91"/>
    <mergeCell ref="C91:D91"/>
    <mergeCell ref="E91:H91"/>
    <mergeCell ref="L91:O91"/>
    <mergeCell ref="P91:S91"/>
    <mergeCell ref="T91:W91"/>
    <mergeCell ref="T89:W89"/>
    <mergeCell ref="C90:D90"/>
    <mergeCell ref="E90:H90"/>
    <mergeCell ref="L90:O90"/>
    <mergeCell ref="P90:S90"/>
    <mergeCell ref="T90:W90"/>
    <mergeCell ref="C92:D92"/>
    <mergeCell ref="E92:H92"/>
    <mergeCell ref="L92:O92"/>
    <mergeCell ref="P92:S92"/>
    <mergeCell ref="T92:W92"/>
    <mergeCell ref="X92:AD93"/>
    <mergeCell ref="C93:D93"/>
    <mergeCell ref="E93:H93"/>
    <mergeCell ref="L93:O93"/>
    <mergeCell ref="P93:S93"/>
    <mergeCell ref="T93:W93"/>
    <mergeCell ref="R95:S95"/>
    <mergeCell ref="T95:U95"/>
    <mergeCell ref="V95:W95"/>
    <mergeCell ref="X95:Y95"/>
    <mergeCell ref="Z95:AA95"/>
    <mergeCell ref="A96:A97"/>
    <mergeCell ref="B96:B97"/>
    <mergeCell ref="C96:E96"/>
    <mergeCell ref="F96:H96"/>
    <mergeCell ref="I96:K96"/>
    <mergeCell ref="A95:B95"/>
    <mergeCell ref="C95:E95"/>
    <mergeCell ref="F95:H95"/>
    <mergeCell ref="I95:K95"/>
    <mergeCell ref="L95:N95"/>
    <mergeCell ref="O95:Q95"/>
    <mergeCell ref="Z96:AA97"/>
    <mergeCell ref="AB96:AB97"/>
    <mergeCell ref="A98:A99"/>
    <mergeCell ref="B98:B99"/>
    <mergeCell ref="C98:E98"/>
    <mergeCell ref="F98:H98"/>
    <mergeCell ref="I98:K98"/>
    <mergeCell ref="L98:N98"/>
    <mergeCell ref="O98:Q98"/>
    <mergeCell ref="R98:S99"/>
    <mergeCell ref="L96:N96"/>
    <mergeCell ref="O96:Q96"/>
    <mergeCell ref="R96:S97"/>
    <mergeCell ref="T96:U97"/>
    <mergeCell ref="V96:W97"/>
    <mergeCell ref="X96:Y97"/>
    <mergeCell ref="T98:U99"/>
    <mergeCell ref="V98:W99"/>
    <mergeCell ref="X98:Y99"/>
    <mergeCell ref="Z98:AA99"/>
    <mergeCell ref="AB98:AB99"/>
    <mergeCell ref="A100:A101"/>
    <mergeCell ref="B100:B101"/>
    <mergeCell ref="C100:E100"/>
    <mergeCell ref="F100:H100"/>
    <mergeCell ref="I100:K100"/>
    <mergeCell ref="Z100:AA101"/>
    <mergeCell ref="AB100:AB101"/>
    <mergeCell ref="A102:A103"/>
    <mergeCell ref="B102:B103"/>
    <mergeCell ref="C102:E102"/>
    <mergeCell ref="F102:H102"/>
    <mergeCell ref="I102:K102"/>
    <mergeCell ref="L102:N102"/>
    <mergeCell ref="O102:Q102"/>
    <mergeCell ref="R102:S103"/>
    <mergeCell ref="L100:N100"/>
    <mergeCell ref="O100:Q100"/>
    <mergeCell ref="R100:S101"/>
    <mergeCell ref="T100:U101"/>
    <mergeCell ref="V100:W101"/>
    <mergeCell ref="X100:Y101"/>
    <mergeCell ref="T102:U103"/>
    <mergeCell ref="V102:W103"/>
    <mergeCell ref="X102:Y103"/>
    <mergeCell ref="Z102:AA103"/>
    <mergeCell ref="AB102:AB103"/>
    <mergeCell ref="A104:A105"/>
    <mergeCell ref="B104:B105"/>
    <mergeCell ref="C104:E104"/>
    <mergeCell ref="F104:H104"/>
    <mergeCell ref="I104:K104"/>
    <mergeCell ref="Z104:AA105"/>
    <mergeCell ref="AB104:AB105"/>
    <mergeCell ref="A107:D107"/>
    <mergeCell ref="C108:D108"/>
    <mergeCell ref="E108:O108"/>
    <mergeCell ref="P108:W108"/>
    <mergeCell ref="X108:AD108"/>
    <mergeCell ref="L104:N104"/>
    <mergeCell ref="O104:Q104"/>
    <mergeCell ref="R104:S105"/>
    <mergeCell ref="T104:U105"/>
    <mergeCell ref="V104:W105"/>
    <mergeCell ref="X104:Y105"/>
    <mergeCell ref="X110:AD110"/>
    <mergeCell ref="C110:D110"/>
    <mergeCell ref="E110:H110"/>
    <mergeCell ref="L110:O110"/>
    <mergeCell ref="P110:S110"/>
    <mergeCell ref="T110:W110"/>
    <mergeCell ref="C109:D109"/>
    <mergeCell ref="E109:H109"/>
    <mergeCell ref="L109:O109"/>
    <mergeCell ref="P109:S109"/>
    <mergeCell ref="T109:W109"/>
    <mergeCell ref="X109:AD109"/>
    <mergeCell ref="X112:AD112"/>
    <mergeCell ref="C112:D112"/>
    <mergeCell ref="E112:H112"/>
    <mergeCell ref="L112:O112"/>
    <mergeCell ref="P112:S112"/>
    <mergeCell ref="T112:W112"/>
    <mergeCell ref="C111:D111"/>
    <mergeCell ref="E111:H111"/>
    <mergeCell ref="L111:O111"/>
    <mergeCell ref="P111:S111"/>
    <mergeCell ref="T111:W111"/>
    <mergeCell ref="X111:AD111"/>
    <mergeCell ref="T114:W114"/>
    <mergeCell ref="C113:D113"/>
    <mergeCell ref="E113:H113"/>
    <mergeCell ref="L113:O113"/>
    <mergeCell ref="P113:S113"/>
    <mergeCell ref="T113:W113"/>
    <mergeCell ref="X113:AD114"/>
    <mergeCell ref="C114:D114"/>
    <mergeCell ref="E114:H114"/>
    <mergeCell ref="L114:O114"/>
    <mergeCell ref="P114:S114"/>
    <mergeCell ref="O116:P116"/>
    <mergeCell ref="Q116:R116"/>
    <mergeCell ref="S116:T116"/>
    <mergeCell ref="U116:V116"/>
    <mergeCell ref="W116:X116"/>
    <mergeCell ref="A117:A118"/>
    <mergeCell ref="B117:B118"/>
    <mergeCell ref="C117:E117"/>
    <mergeCell ref="F117:H117"/>
    <mergeCell ref="I117:K117"/>
    <mergeCell ref="A116:B116"/>
    <mergeCell ref="C116:E116"/>
    <mergeCell ref="F116:H116"/>
    <mergeCell ref="I116:K116"/>
    <mergeCell ref="L116:N116"/>
    <mergeCell ref="W117:X118"/>
    <mergeCell ref="Y117:Y118"/>
    <mergeCell ref="A119:A120"/>
    <mergeCell ref="B119:B120"/>
    <mergeCell ref="C119:E119"/>
    <mergeCell ref="F119:H119"/>
    <mergeCell ref="I119:K119"/>
    <mergeCell ref="L119:N119"/>
    <mergeCell ref="O119:P120"/>
    <mergeCell ref="L117:N117"/>
    <mergeCell ref="O117:P118"/>
    <mergeCell ref="Q117:R118"/>
    <mergeCell ref="S117:T118"/>
    <mergeCell ref="U117:V118"/>
    <mergeCell ref="Q119:R120"/>
    <mergeCell ref="S119:T120"/>
    <mergeCell ref="U119:V120"/>
    <mergeCell ref="W119:X120"/>
    <mergeCell ref="Y119:Y120"/>
    <mergeCell ref="F123:H123"/>
    <mergeCell ref="I123:K123"/>
    <mergeCell ref="L123:N123"/>
    <mergeCell ref="O123:P124"/>
    <mergeCell ref="L121:N121"/>
    <mergeCell ref="O121:P122"/>
    <mergeCell ref="Q121:R122"/>
    <mergeCell ref="S121:T122"/>
    <mergeCell ref="U121:V122"/>
    <mergeCell ref="X17:AD20"/>
    <mergeCell ref="A30:B30"/>
    <mergeCell ref="C30:E30"/>
    <mergeCell ref="F30:H30"/>
    <mergeCell ref="I30:K30"/>
    <mergeCell ref="L30:M30"/>
    <mergeCell ref="N30:O30"/>
    <mergeCell ref="P30:Q30"/>
    <mergeCell ref="Q123:R124"/>
    <mergeCell ref="S123:T124"/>
    <mergeCell ref="U123:V124"/>
    <mergeCell ref="W123:X124"/>
    <mergeCell ref="Y123:Y124"/>
    <mergeCell ref="P31:Q32"/>
    <mergeCell ref="A121:A122"/>
    <mergeCell ref="B121:B122"/>
    <mergeCell ref="C121:E121"/>
    <mergeCell ref="F121:H121"/>
    <mergeCell ref="I121:K121"/>
    <mergeCell ref="W121:X122"/>
    <mergeCell ref="Y121:Y122"/>
    <mergeCell ref="A123:A124"/>
    <mergeCell ref="B123:B124"/>
    <mergeCell ref="C123:E123"/>
    <mergeCell ref="V31:V32"/>
    <mergeCell ref="A33:A34"/>
    <mergeCell ref="B33:B34"/>
    <mergeCell ref="C33:E33"/>
    <mergeCell ref="F33:H33"/>
    <mergeCell ref="I33:K33"/>
    <mergeCell ref="L33:M34"/>
    <mergeCell ref="N33:O34"/>
    <mergeCell ref="P33:Q34"/>
    <mergeCell ref="T31:U32"/>
    <mergeCell ref="V35:V36"/>
    <mergeCell ref="R33:S34"/>
    <mergeCell ref="T33:U34"/>
    <mergeCell ref="V33:V34"/>
    <mergeCell ref="A35:A36"/>
    <mergeCell ref="B35:B36"/>
    <mergeCell ref="C35:E35"/>
    <mergeCell ref="F35:H35"/>
    <mergeCell ref="I35:K35"/>
    <mergeCell ref="L35:M36"/>
    <mergeCell ref="N35:O36"/>
    <mergeCell ref="B59:B60"/>
    <mergeCell ref="B61:B62"/>
    <mergeCell ref="B63:B64"/>
    <mergeCell ref="B65:B66"/>
    <mergeCell ref="B67:B68"/>
    <mergeCell ref="B113:B114"/>
    <mergeCell ref="A70:B70"/>
    <mergeCell ref="C70:E70"/>
    <mergeCell ref="F70:H70"/>
    <mergeCell ref="A71:A72"/>
    <mergeCell ref="B71:B72"/>
    <mergeCell ref="C71:E71"/>
    <mergeCell ref="F71:H71"/>
    <mergeCell ref="A73:A74"/>
    <mergeCell ref="B73:B74"/>
    <mergeCell ref="C73:E73"/>
    <mergeCell ref="F73:H73"/>
    <mergeCell ref="A75:A76"/>
    <mergeCell ref="B75:B76"/>
    <mergeCell ref="C75:E75"/>
    <mergeCell ref="F75:H75"/>
    <mergeCell ref="A77:A78"/>
    <mergeCell ref="B77:B78"/>
    <mergeCell ref="C77:E77"/>
    <mergeCell ref="L73:N73"/>
    <mergeCell ref="O73:Q73"/>
    <mergeCell ref="R73:S74"/>
    <mergeCell ref="T73:U74"/>
    <mergeCell ref="V73:W74"/>
    <mergeCell ref="X73:Y74"/>
    <mergeCell ref="Z73:AA74"/>
    <mergeCell ref="AB73:AB74"/>
    <mergeCell ref="I75:K75"/>
    <mergeCell ref="L75:N75"/>
    <mergeCell ref="O75:Q75"/>
    <mergeCell ref="R75:S76"/>
    <mergeCell ref="T75:U76"/>
    <mergeCell ref="V75:W76"/>
    <mergeCell ref="X75:Y76"/>
    <mergeCell ref="Z75:AA76"/>
    <mergeCell ref="AB75:AB76"/>
    <mergeCell ref="AB77:AB78"/>
    <mergeCell ref="A79:A80"/>
    <mergeCell ref="B79:B80"/>
    <mergeCell ref="C79:E79"/>
    <mergeCell ref="F79:H79"/>
    <mergeCell ref="I79:K79"/>
    <mergeCell ref="L79:N79"/>
    <mergeCell ref="O79:Q79"/>
    <mergeCell ref="R79:S80"/>
    <mergeCell ref="T79:U80"/>
    <mergeCell ref="V79:W80"/>
    <mergeCell ref="X79:Y80"/>
    <mergeCell ref="Z79:AA80"/>
    <mergeCell ref="AB79:AB80"/>
    <mergeCell ref="F77:H77"/>
    <mergeCell ref="I77:K77"/>
    <mergeCell ref="L77:N77"/>
    <mergeCell ref="O77:Q77"/>
    <mergeCell ref="R77:S78"/>
    <mergeCell ref="T77:U78"/>
    <mergeCell ref="V77:W78"/>
    <mergeCell ref="X77:Y78"/>
    <mergeCell ref="Z77:AA78"/>
  </mergeCells>
  <phoneticPr fontId="6"/>
  <printOptions horizontalCentered="1"/>
  <pageMargins left="0.25" right="0.25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zoomScaleNormal="100" workbookViewId="0">
      <selection activeCell="P43" sqref="P43"/>
    </sheetView>
  </sheetViews>
  <sheetFormatPr defaultColWidth="5.125" defaultRowHeight="12.95" customHeight="1"/>
  <cols>
    <col min="1" max="21" width="5.125" style="77"/>
    <col min="22" max="22" width="5.875" style="77" customWidth="1"/>
    <col min="23" max="23" width="4.875" style="77" customWidth="1"/>
    <col min="24" max="277" width="5.125" style="77"/>
    <col min="278" max="278" width="5.875" style="77" customWidth="1"/>
    <col min="279" max="279" width="4.875" style="77" customWidth="1"/>
    <col min="280" max="533" width="5.125" style="77"/>
    <col min="534" max="534" width="5.875" style="77" customWidth="1"/>
    <col min="535" max="535" width="4.875" style="77" customWidth="1"/>
    <col min="536" max="789" width="5.125" style="77"/>
    <col min="790" max="790" width="5.875" style="77" customWidth="1"/>
    <col min="791" max="791" width="4.875" style="77" customWidth="1"/>
    <col min="792" max="1045" width="5.125" style="77"/>
    <col min="1046" max="1046" width="5.875" style="77" customWidth="1"/>
    <col min="1047" max="1047" width="4.875" style="77" customWidth="1"/>
    <col min="1048" max="1301" width="5.125" style="77"/>
    <col min="1302" max="1302" width="5.875" style="77" customWidth="1"/>
    <col min="1303" max="1303" width="4.875" style="77" customWidth="1"/>
    <col min="1304" max="1557" width="5.125" style="77"/>
    <col min="1558" max="1558" width="5.875" style="77" customWidth="1"/>
    <col min="1559" max="1559" width="4.875" style="77" customWidth="1"/>
    <col min="1560" max="1813" width="5.125" style="77"/>
    <col min="1814" max="1814" width="5.875" style="77" customWidth="1"/>
    <col min="1815" max="1815" width="4.875" style="77" customWidth="1"/>
    <col min="1816" max="2069" width="5.125" style="77"/>
    <col min="2070" max="2070" width="5.875" style="77" customWidth="1"/>
    <col min="2071" max="2071" width="4.875" style="77" customWidth="1"/>
    <col min="2072" max="2325" width="5.125" style="77"/>
    <col min="2326" max="2326" width="5.875" style="77" customWidth="1"/>
    <col min="2327" max="2327" width="4.875" style="77" customWidth="1"/>
    <col min="2328" max="2581" width="5.125" style="77"/>
    <col min="2582" max="2582" width="5.875" style="77" customWidth="1"/>
    <col min="2583" max="2583" width="4.875" style="77" customWidth="1"/>
    <col min="2584" max="2837" width="5.125" style="77"/>
    <col min="2838" max="2838" width="5.875" style="77" customWidth="1"/>
    <col min="2839" max="2839" width="4.875" style="77" customWidth="1"/>
    <col min="2840" max="3093" width="5.125" style="77"/>
    <col min="3094" max="3094" width="5.875" style="77" customWidth="1"/>
    <col min="3095" max="3095" width="4.875" style="77" customWidth="1"/>
    <col min="3096" max="3349" width="5.125" style="77"/>
    <col min="3350" max="3350" width="5.875" style="77" customWidth="1"/>
    <col min="3351" max="3351" width="4.875" style="77" customWidth="1"/>
    <col min="3352" max="3605" width="5.125" style="77"/>
    <col min="3606" max="3606" width="5.875" style="77" customWidth="1"/>
    <col min="3607" max="3607" width="4.875" style="77" customWidth="1"/>
    <col min="3608" max="3861" width="5.125" style="77"/>
    <col min="3862" max="3862" width="5.875" style="77" customWidth="1"/>
    <col min="3863" max="3863" width="4.875" style="77" customWidth="1"/>
    <col min="3864" max="4117" width="5.125" style="77"/>
    <col min="4118" max="4118" width="5.875" style="77" customWidth="1"/>
    <col min="4119" max="4119" width="4.875" style="77" customWidth="1"/>
    <col min="4120" max="4373" width="5.125" style="77"/>
    <col min="4374" max="4374" width="5.875" style="77" customWidth="1"/>
    <col min="4375" max="4375" width="4.875" style="77" customWidth="1"/>
    <col min="4376" max="4629" width="5.125" style="77"/>
    <col min="4630" max="4630" width="5.875" style="77" customWidth="1"/>
    <col min="4631" max="4631" width="4.875" style="77" customWidth="1"/>
    <col min="4632" max="4885" width="5.125" style="77"/>
    <col min="4886" max="4886" width="5.875" style="77" customWidth="1"/>
    <col min="4887" max="4887" width="4.875" style="77" customWidth="1"/>
    <col min="4888" max="5141" width="5.125" style="77"/>
    <col min="5142" max="5142" width="5.875" style="77" customWidth="1"/>
    <col min="5143" max="5143" width="4.875" style="77" customWidth="1"/>
    <col min="5144" max="5397" width="5.125" style="77"/>
    <col min="5398" max="5398" width="5.875" style="77" customWidth="1"/>
    <col min="5399" max="5399" width="4.875" style="77" customWidth="1"/>
    <col min="5400" max="5653" width="5.125" style="77"/>
    <col min="5654" max="5654" width="5.875" style="77" customWidth="1"/>
    <col min="5655" max="5655" width="4.875" style="77" customWidth="1"/>
    <col min="5656" max="5909" width="5.125" style="77"/>
    <col min="5910" max="5910" width="5.875" style="77" customWidth="1"/>
    <col min="5911" max="5911" width="4.875" style="77" customWidth="1"/>
    <col min="5912" max="6165" width="5.125" style="77"/>
    <col min="6166" max="6166" width="5.875" style="77" customWidth="1"/>
    <col min="6167" max="6167" width="4.875" style="77" customWidth="1"/>
    <col min="6168" max="6421" width="5.125" style="77"/>
    <col min="6422" max="6422" width="5.875" style="77" customWidth="1"/>
    <col min="6423" max="6423" width="4.875" style="77" customWidth="1"/>
    <col min="6424" max="6677" width="5.125" style="77"/>
    <col min="6678" max="6678" width="5.875" style="77" customWidth="1"/>
    <col min="6679" max="6679" width="4.875" style="77" customWidth="1"/>
    <col min="6680" max="6933" width="5.125" style="77"/>
    <col min="6934" max="6934" width="5.875" style="77" customWidth="1"/>
    <col min="6935" max="6935" width="4.875" style="77" customWidth="1"/>
    <col min="6936" max="7189" width="5.125" style="77"/>
    <col min="7190" max="7190" width="5.875" style="77" customWidth="1"/>
    <col min="7191" max="7191" width="4.875" style="77" customWidth="1"/>
    <col min="7192" max="7445" width="5.125" style="77"/>
    <col min="7446" max="7446" width="5.875" style="77" customWidth="1"/>
    <col min="7447" max="7447" width="4.875" style="77" customWidth="1"/>
    <col min="7448" max="7701" width="5.125" style="77"/>
    <col min="7702" max="7702" width="5.875" style="77" customWidth="1"/>
    <col min="7703" max="7703" width="4.875" style="77" customWidth="1"/>
    <col min="7704" max="7957" width="5.125" style="77"/>
    <col min="7958" max="7958" width="5.875" style="77" customWidth="1"/>
    <col min="7959" max="7959" width="4.875" style="77" customWidth="1"/>
    <col min="7960" max="8213" width="5.125" style="77"/>
    <col min="8214" max="8214" width="5.875" style="77" customWidth="1"/>
    <col min="8215" max="8215" width="4.875" style="77" customWidth="1"/>
    <col min="8216" max="8469" width="5.125" style="77"/>
    <col min="8470" max="8470" width="5.875" style="77" customWidth="1"/>
    <col min="8471" max="8471" width="4.875" style="77" customWidth="1"/>
    <col min="8472" max="8725" width="5.125" style="77"/>
    <col min="8726" max="8726" width="5.875" style="77" customWidth="1"/>
    <col min="8727" max="8727" width="4.875" style="77" customWidth="1"/>
    <col min="8728" max="8981" width="5.125" style="77"/>
    <col min="8982" max="8982" width="5.875" style="77" customWidth="1"/>
    <col min="8983" max="8983" width="4.875" style="77" customWidth="1"/>
    <col min="8984" max="9237" width="5.125" style="77"/>
    <col min="9238" max="9238" width="5.875" style="77" customWidth="1"/>
    <col min="9239" max="9239" width="4.875" style="77" customWidth="1"/>
    <col min="9240" max="9493" width="5.125" style="77"/>
    <col min="9494" max="9494" width="5.875" style="77" customWidth="1"/>
    <col min="9495" max="9495" width="4.875" style="77" customWidth="1"/>
    <col min="9496" max="9749" width="5.125" style="77"/>
    <col min="9750" max="9750" width="5.875" style="77" customWidth="1"/>
    <col min="9751" max="9751" width="4.875" style="77" customWidth="1"/>
    <col min="9752" max="10005" width="5.125" style="77"/>
    <col min="10006" max="10006" width="5.875" style="77" customWidth="1"/>
    <col min="10007" max="10007" width="4.875" style="77" customWidth="1"/>
    <col min="10008" max="10261" width="5.125" style="77"/>
    <col min="10262" max="10262" width="5.875" style="77" customWidth="1"/>
    <col min="10263" max="10263" width="4.875" style="77" customWidth="1"/>
    <col min="10264" max="10517" width="5.125" style="77"/>
    <col min="10518" max="10518" width="5.875" style="77" customWidth="1"/>
    <col min="10519" max="10519" width="4.875" style="77" customWidth="1"/>
    <col min="10520" max="10773" width="5.125" style="77"/>
    <col min="10774" max="10774" width="5.875" style="77" customWidth="1"/>
    <col min="10775" max="10775" width="4.875" style="77" customWidth="1"/>
    <col min="10776" max="11029" width="5.125" style="77"/>
    <col min="11030" max="11030" width="5.875" style="77" customWidth="1"/>
    <col min="11031" max="11031" width="4.875" style="77" customWidth="1"/>
    <col min="11032" max="11285" width="5.125" style="77"/>
    <col min="11286" max="11286" width="5.875" style="77" customWidth="1"/>
    <col min="11287" max="11287" width="4.875" style="77" customWidth="1"/>
    <col min="11288" max="11541" width="5.125" style="77"/>
    <col min="11542" max="11542" width="5.875" style="77" customWidth="1"/>
    <col min="11543" max="11543" width="4.875" style="77" customWidth="1"/>
    <col min="11544" max="11797" width="5.125" style="77"/>
    <col min="11798" max="11798" width="5.875" style="77" customWidth="1"/>
    <col min="11799" max="11799" width="4.875" style="77" customWidth="1"/>
    <col min="11800" max="12053" width="5.125" style="77"/>
    <col min="12054" max="12054" width="5.875" style="77" customWidth="1"/>
    <col min="12055" max="12055" width="4.875" style="77" customWidth="1"/>
    <col min="12056" max="12309" width="5.125" style="77"/>
    <col min="12310" max="12310" width="5.875" style="77" customWidth="1"/>
    <col min="12311" max="12311" width="4.875" style="77" customWidth="1"/>
    <col min="12312" max="12565" width="5.125" style="77"/>
    <col min="12566" max="12566" width="5.875" style="77" customWidth="1"/>
    <col min="12567" max="12567" width="4.875" style="77" customWidth="1"/>
    <col min="12568" max="12821" width="5.125" style="77"/>
    <col min="12822" max="12822" width="5.875" style="77" customWidth="1"/>
    <col min="12823" max="12823" width="4.875" style="77" customWidth="1"/>
    <col min="12824" max="13077" width="5.125" style="77"/>
    <col min="13078" max="13078" width="5.875" style="77" customWidth="1"/>
    <col min="13079" max="13079" width="4.875" style="77" customWidth="1"/>
    <col min="13080" max="13333" width="5.125" style="77"/>
    <col min="13334" max="13334" width="5.875" style="77" customWidth="1"/>
    <col min="13335" max="13335" width="4.875" style="77" customWidth="1"/>
    <col min="13336" max="13589" width="5.125" style="77"/>
    <col min="13590" max="13590" width="5.875" style="77" customWidth="1"/>
    <col min="13591" max="13591" width="4.875" style="77" customWidth="1"/>
    <col min="13592" max="13845" width="5.125" style="77"/>
    <col min="13846" max="13846" width="5.875" style="77" customWidth="1"/>
    <col min="13847" max="13847" width="4.875" style="77" customWidth="1"/>
    <col min="13848" max="14101" width="5.125" style="77"/>
    <col min="14102" max="14102" width="5.875" style="77" customWidth="1"/>
    <col min="14103" max="14103" width="4.875" style="77" customWidth="1"/>
    <col min="14104" max="14357" width="5.125" style="77"/>
    <col min="14358" max="14358" width="5.875" style="77" customWidth="1"/>
    <col min="14359" max="14359" width="4.875" style="77" customWidth="1"/>
    <col min="14360" max="14613" width="5.125" style="77"/>
    <col min="14614" max="14614" width="5.875" style="77" customWidth="1"/>
    <col min="14615" max="14615" width="4.875" style="77" customWidth="1"/>
    <col min="14616" max="14869" width="5.125" style="77"/>
    <col min="14870" max="14870" width="5.875" style="77" customWidth="1"/>
    <col min="14871" max="14871" width="4.875" style="77" customWidth="1"/>
    <col min="14872" max="15125" width="5.125" style="77"/>
    <col min="15126" max="15126" width="5.875" style="77" customWidth="1"/>
    <col min="15127" max="15127" width="4.875" style="77" customWidth="1"/>
    <col min="15128" max="15381" width="5.125" style="77"/>
    <col min="15382" max="15382" width="5.875" style="77" customWidth="1"/>
    <col min="15383" max="15383" width="4.875" style="77" customWidth="1"/>
    <col min="15384" max="15637" width="5.125" style="77"/>
    <col min="15638" max="15638" width="5.875" style="77" customWidth="1"/>
    <col min="15639" max="15639" width="4.875" style="77" customWidth="1"/>
    <col min="15640" max="15893" width="5.125" style="77"/>
    <col min="15894" max="15894" width="5.875" style="77" customWidth="1"/>
    <col min="15895" max="15895" width="4.875" style="77" customWidth="1"/>
    <col min="15896" max="16149" width="5.125" style="77"/>
    <col min="16150" max="16150" width="5.875" style="77" customWidth="1"/>
    <col min="16151" max="16151" width="4.875" style="77" customWidth="1"/>
    <col min="16152" max="16384" width="5.125" style="77"/>
  </cols>
  <sheetData>
    <row r="1" spans="1:19" ht="12.95" customHeight="1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2.95" customHeight="1">
      <c r="A2" s="76"/>
      <c r="B2" s="376" t="s">
        <v>109</v>
      </c>
      <c r="C2" s="377"/>
      <c r="D2" s="378"/>
      <c r="E2" s="378"/>
      <c r="F2" s="91"/>
      <c r="G2" s="91"/>
      <c r="H2" s="91"/>
      <c r="I2" s="367"/>
      <c r="J2" s="371"/>
      <c r="K2" s="91"/>
      <c r="L2" s="91"/>
      <c r="M2" s="91"/>
      <c r="N2" s="91"/>
      <c r="O2" s="91"/>
      <c r="P2" s="91"/>
      <c r="Q2" s="91"/>
      <c r="R2" s="76"/>
      <c r="S2" s="78"/>
    </row>
    <row r="3" spans="1:19" ht="12.95" customHeight="1">
      <c r="A3" s="76"/>
      <c r="B3" s="377"/>
      <c r="C3" s="377"/>
      <c r="D3" s="378"/>
      <c r="E3" s="378"/>
      <c r="F3" s="91"/>
      <c r="G3" s="91"/>
      <c r="H3" s="91"/>
      <c r="I3" s="372"/>
      <c r="J3" s="361"/>
      <c r="K3" s="91"/>
      <c r="L3" s="91"/>
      <c r="M3" s="91"/>
      <c r="N3" s="91"/>
      <c r="O3" s="91"/>
      <c r="P3" s="91"/>
      <c r="Q3" s="91"/>
      <c r="R3" s="76"/>
      <c r="S3" s="78"/>
    </row>
    <row r="4" spans="1:19" ht="12.95" customHeight="1">
      <c r="A4" s="76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76"/>
      <c r="S4" s="76"/>
    </row>
    <row r="5" spans="1:19" ht="12.95" customHeight="1" thickBot="1">
      <c r="A5" s="76"/>
      <c r="B5" s="91"/>
      <c r="C5" s="91"/>
      <c r="D5" s="91"/>
      <c r="E5" s="91"/>
      <c r="F5" s="91"/>
      <c r="G5" s="91"/>
      <c r="H5" s="91"/>
      <c r="I5" s="91"/>
      <c r="J5" s="92"/>
      <c r="K5" s="91"/>
      <c r="L5" s="91"/>
      <c r="M5" s="91"/>
      <c r="N5" s="91"/>
      <c r="O5" s="91"/>
      <c r="P5" s="91"/>
      <c r="Q5" s="91"/>
      <c r="R5" s="76"/>
      <c r="S5" s="76"/>
    </row>
    <row r="6" spans="1:19" ht="12.95" customHeight="1">
      <c r="A6" s="76"/>
      <c r="B6" s="91"/>
      <c r="C6" s="91"/>
      <c r="D6" s="91"/>
      <c r="E6" s="91"/>
      <c r="F6" s="93"/>
      <c r="G6" s="94"/>
      <c r="H6" s="94"/>
      <c r="I6" s="94"/>
      <c r="J6" s="94"/>
      <c r="K6" s="94"/>
      <c r="L6" s="94"/>
      <c r="M6" s="95"/>
      <c r="N6" s="91"/>
      <c r="O6" s="91"/>
      <c r="P6" s="91"/>
      <c r="Q6" s="91"/>
      <c r="R6" s="76"/>
      <c r="S6" s="76"/>
    </row>
    <row r="7" spans="1:19" ht="12.95" customHeight="1">
      <c r="A7" s="76"/>
      <c r="B7" s="91"/>
      <c r="C7" s="91"/>
      <c r="D7" s="91"/>
      <c r="E7" s="91"/>
      <c r="F7" s="96"/>
      <c r="G7" s="97"/>
      <c r="H7" s="98"/>
      <c r="I7" s="98"/>
      <c r="J7" s="98"/>
      <c r="K7" s="98"/>
      <c r="L7" s="99"/>
      <c r="M7" s="100"/>
      <c r="N7" s="91"/>
      <c r="O7" s="91"/>
      <c r="P7" s="91"/>
      <c r="Q7" s="91"/>
      <c r="R7" s="76"/>
      <c r="S7" s="77" t="s">
        <v>78</v>
      </c>
    </row>
    <row r="8" spans="1:19" ht="12.95" customHeight="1" thickBot="1">
      <c r="A8" s="76"/>
      <c r="B8" s="91"/>
      <c r="C8" s="91"/>
      <c r="D8" s="91"/>
      <c r="E8" s="91"/>
      <c r="F8" s="96"/>
      <c r="G8" s="101"/>
      <c r="H8" s="102"/>
      <c r="I8" s="367"/>
      <c r="J8" s="371"/>
      <c r="K8" s="102"/>
      <c r="L8" s="103"/>
      <c r="M8" s="100"/>
      <c r="N8" s="91"/>
      <c r="O8" s="91"/>
      <c r="P8" s="91"/>
      <c r="Q8" s="91"/>
      <c r="R8" s="76"/>
      <c r="S8" s="77" t="s">
        <v>79</v>
      </c>
    </row>
    <row r="9" spans="1:19" ht="12.95" customHeight="1">
      <c r="A9" s="76"/>
      <c r="B9" s="91"/>
      <c r="C9" s="91"/>
      <c r="D9" s="93"/>
      <c r="E9" s="94"/>
      <c r="F9" s="94"/>
      <c r="G9" s="95"/>
      <c r="H9" s="91"/>
      <c r="I9" s="372"/>
      <c r="J9" s="361"/>
      <c r="K9" s="91"/>
      <c r="L9" s="93"/>
      <c r="M9" s="94"/>
      <c r="N9" s="94"/>
      <c r="O9" s="95"/>
      <c r="P9" s="91"/>
      <c r="Q9" s="91"/>
      <c r="R9" s="76"/>
      <c r="S9" s="77" t="s">
        <v>80</v>
      </c>
    </row>
    <row r="10" spans="1:19" ht="12.95" customHeight="1">
      <c r="A10" s="76"/>
      <c r="B10" s="91"/>
      <c r="C10" s="91"/>
      <c r="D10" s="96"/>
      <c r="E10" s="102"/>
      <c r="F10" s="102"/>
      <c r="G10" s="100"/>
      <c r="H10" s="91"/>
      <c r="I10" s="91"/>
      <c r="J10" s="91"/>
      <c r="K10" s="91"/>
      <c r="L10" s="96"/>
      <c r="M10" s="102"/>
      <c r="N10" s="102"/>
      <c r="O10" s="100"/>
      <c r="P10" s="91"/>
      <c r="Q10" s="91"/>
      <c r="R10" s="76"/>
      <c r="S10" s="77" t="s">
        <v>81</v>
      </c>
    </row>
    <row r="11" spans="1:19" ht="12.95" customHeight="1">
      <c r="A11" s="76"/>
      <c r="B11" s="91"/>
      <c r="C11" s="91"/>
      <c r="D11" s="96"/>
      <c r="E11" s="373"/>
      <c r="F11" s="371"/>
      <c r="G11" s="100"/>
      <c r="H11" s="102"/>
      <c r="I11" s="102"/>
      <c r="J11" s="102"/>
      <c r="K11" s="91"/>
      <c r="L11" s="96"/>
      <c r="M11" s="373" t="s">
        <v>82</v>
      </c>
      <c r="N11" s="371"/>
      <c r="O11" s="100"/>
      <c r="P11" s="102"/>
      <c r="Q11" s="91"/>
      <c r="R11" s="76"/>
      <c r="S11" s="77" t="s">
        <v>83</v>
      </c>
    </row>
    <row r="12" spans="1:19" ht="12.95" customHeight="1" thickBot="1">
      <c r="A12" s="76"/>
      <c r="B12" s="91"/>
      <c r="C12" s="91"/>
      <c r="D12" s="92"/>
      <c r="E12" s="374"/>
      <c r="F12" s="374"/>
      <c r="G12" s="104"/>
      <c r="H12" s="91"/>
      <c r="I12" s="91"/>
      <c r="J12" s="91"/>
      <c r="K12" s="91"/>
      <c r="L12" s="92"/>
      <c r="M12" s="374" t="s">
        <v>84</v>
      </c>
      <c r="N12" s="374"/>
      <c r="O12" s="104"/>
      <c r="P12" s="91"/>
      <c r="Q12" s="91"/>
      <c r="R12" s="76"/>
      <c r="S12" s="77" t="s">
        <v>85</v>
      </c>
    </row>
    <row r="13" spans="1:19" ht="12.95" customHeight="1">
      <c r="A13" s="76"/>
      <c r="B13" s="91"/>
      <c r="C13" s="93"/>
      <c r="D13" s="102"/>
      <c r="E13" s="96"/>
      <c r="F13" s="100"/>
      <c r="G13" s="102"/>
      <c r="H13" s="95"/>
      <c r="I13" s="91"/>
      <c r="J13" s="91"/>
      <c r="K13" s="93"/>
      <c r="L13" s="102"/>
      <c r="M13" s="96"/>
      <c r="N13" s="100"/>
      <c r="O13" s="102"/>
      <c r="P13" s="95"/>
      <c r="Q13" s="91"/>
      <c r="R13" s="76"/>
      <c r="S13" s="77" t="s">
        <v>86</v>
      </c>
    </row>
    <row r="14" spans="1:19" ht="12.95" customHeight="1">
      <c r="A14" s="76"/>
      <c r="B14" s="91"/>
      <c r="C14" s="96"/>
      <c r="D14" s="102"/>
      <c r="E14" s="96"/>
      <c r="F14" s="100"/>
      <c r="G14" s="102"/>
      <c r="H14" s="100"/>
      <c r="I14" s="91"/>
      <c r="J14" s="91"/>
      <c r="K14" s="96"/>
      <c r="L14" s="102"/>
      <c r="M14" s="96"/>
      <c r="N14" s="100"/>
      <c r="O14" s="102"/>
      <c r="P14" s="100"/>
      <c r="Q14" s="91"/>
      <c r="R14" s="76"/>
      <c r="S14" s="77" t="s">
        <v>87</v>
      </c>
    </row>
    <row r="15" spans="1:19" ht="12.95" customHeight="1">
      <c r="A15" s="76"/>
      <c r="B15" s="91"/>
      <c r="C15" s="375"/>
      <c r="D15" s="371"/>
      <c r="E15" s="96"/>
      <c r="F15" s="100"/>
      <c r="G15" s="367"/>
      <c r="H15" s="368"/>
      <c r="I15" s="91"/>
      <c r="J15" s="91"/>
      <c r="K15" s="375"/>
      <c r="L15" s="371"/>
      <c r="M15" s="96"/>
      <c r="N15" s="100"/>
      <c r="O15" s="367"/>
      <c r="P15" s="368"/>
      <c r="Q15" s="91"/>
      <c r="R15" s="76"/>
      <c r="S15" s="77" t="s">
        <v>88</v>
      </c>
    </row>
    <row r="16" spans="1:19" ht="12.95" customHeight="1">
      <c r="A16" s="76"/>
      <c r="B16" s="91"/>
      <c r="C16" s="362"/>
      <c r="D16" s="363"/>
      <c r="E16" s="105"/>
      <c r="F16" s="106"/>
      <c r="G16" s="364"/>
      <c r="H16" s="365"/>
      <c r="I16" s="91"/>
      <c r="J16" s="91"/>
      <c r="K16" s="362"/>
      <c r="L16" s="363"/>
      <c r="M16" s="105"/>
      <c r="N16" s="106"/>
      <c r="O16" s="364"/>
      <c r="P16" s="365"/>
      <c r="Q16" s="91"/>
      <c r="R16" s="76"/>
      <c r="S16" s="77" t="s">
        <v>89</v>
      </c>
    </row>
    <row r="17" spans="1:21" ht="12.95" customHeight="1">
      <c r="A17" s="76"/>
      <c r="B17" s="353" t="s">
        <v>267</v>
      </c>
      <c r="C17" s="354"/>
      <c r="D17" s="353" t="s">
        <v>142</v>
      </c>
      <c r="E17" s="354"/>
      <c r="F17" s="353" t="s">
        <v>268</v>
      </c>
      <c r="G17" s="354"/>
      <c r="H17" s="353" t="s">
        <v>269</v>
      </c>
      <c r="I17" s="354"/>
      <c r="J17" s="353" t="s">
        <v>270</v>
      </c>
      <c r="K17" s="354"/>
      <c r="L17" s="353" t="s">
        <v>271</v>
      </c>
      <c r="M17" s="354"/>
      <c r="N17" s="353" t="s">
        <v>272</v>
      </c>
      <c r="O17" s="354"/>
      <c r="P17" s="353" t="s">
        <v>273</v>
      </c>
      <c r="Q17" s="354"/>
      <c r="R17" s="83"/>
      <c r="S17" s="77" t="s">
        <v>90</v>
      </c>
    </row>
    <row r="18" spans="1:21" ht="12.95" customHeight="1">
      <c r="A18" s="76"/>
      <c r="B18" s="355"/>
      <c r="C18" s="356"/>
      <c r="D18" s="355"/>
      <c r="E18" s="356"/>
      <c r="F18" s="355"/>
      <c r="G18" s="356"/>
      <c r="H18" s="355"/>
      <c r="I18" s="356"/>
      <c r="J18" s="355"/>
      <c r="K18" s="356"/>
      <c r="L18" s="355"/>
      <c r="M18" s="356"/>
      <c r="N18" s="355"/>
      <c r="O18" s="356"/>
      <c r="P18" s="355"/>
      <c r="Q18" s="356"/>
      <c r="R18" s="83"/>
      <c r="S18" s="77" t="s">
        <v>91</v>
      </c>
    </row>
    <row r="19" spans="1:21" ht="12.95" customHeight="1">
      <c r="A19" s="76"/>
      <c r="B19" s="91"/>
      <c r="C19" s="91"/>
      <c r="D19" s="357"/>
      <c r="E19" s="358"/>
      <c r="F19" s="358"/>
      <c r="G19" s="359"/>
      <c r="H19" s="91"/>
      <c r="I19" s="91"/>
      <c r="J19" s="91"/>
      <c r="K19" s="91"/>
      <c r="L19" s="357"/>
      <c r="M19" s="358"/>
      <c r="N19" s="358"/>
      <c r="O19" s="359"/>
      <c r="P19" s="91"/>
      <c r="Q19" s="91"/>
      <c r="R19" s="76"/>
      <c r="S19" s="77" t="s">
        <v>92</v>
      </c>
    </row>
    <row r="20" spans="1:21" ht="12.95" customHeight="1">
      <c r="A20" s="76"/>
      <c r="B20" s="91"/>
      <c r="C20" s="91"/>
      <c r="D20" s="107"/>
      <c r="E20" s="108"/>
      <c r="F20" s="108"/>
      <c r="G20" s="109"/>
      <c r="H20" s="91"/>
      <c r="I20" s="91"/>
      <c r="J20" s="91"/>
      <c r="K20" s="91"/>
      <c r="L20" s="107"/>
      <c r="M20" s="108"/>
      <c r="N20" s="108"/>
      <c r="O20" s="109"/>
      <c r="P20" s="91"/>
      <c r="Q20" s="91"/>
      <c r="R20" s="76"/>
      <c r="S20" s="77" t="s">
        <v>93</v>
      </c>
      <c r="U20" s="87"/>
    </row>
    <row r="21" spans="1:21" ht="12.95" customHeight="1">
      <c r="A21" s="76"/>
      <c r="B21" s="91"/>
      <c r="C21" s="91"/>
      <c r="D21" s="91"/>
      <c r="E21" s="91"/>
      <c r="F21" s="110"/>
      <c r="G21" s="110"/>
      <c r="H21" s="360"/>
      <c r="I21" s="361"/>
      <c r="J21" s="361"/>
      <c r="K21" s="361"/>
      <c r="L21" s="103"/>
      <c r="M21" s="103"/>
      <c r="N21" s="91"/>
      <c r="O21" s="91"/>
      <c r="P21" s="91"/>
      <c r="Q21" s="91"/>
      <c r="R21" s="76"/>
      <c r="S21" s="77" t="s">
        <v>94</v>
      </c>
    </row>
    <row r="22" spans="1:21" ht="12.95" customHeight="1">
      <c r="A22" s="76"/>
      <c r="B22" s="91"/>
      <c r="C22" s="91"/>
      <c r="D22" s="91"/>
      <c r="E22" s="91"/>
      <c r="F22" s="110"/>
      <c r="G22" s="107"/>
      <c r="H22" s="108"/>
      <c r="I22" s="108"/>
      <c r="J22" s="108"/>
      <c r="K22" s="108"/>
      <c r="L22" s="109"/>
      <c r="M22" s="103"/>
      <c r="N22" s="91"/>
      <c r="O22" s="91"/>
      <c r="P22" s="91"/>
      <c r="Q22" s="91"/>
      <c r="R22" s="76"/>
      <c r="S22" s="77" t="s">
        <v>95</v>
      </c>
    </row>
    <row r="23" spans="1:21" ht="12.95" customHeight="1">
      <c r="A23" s="76"/>
      <c r="B23" s="76"/>
      <c r="C23" s="76"/>
      <c r="D23" s="76"/>
      <c r="E23" s="76"/>
      <c r="F23" s="84"/>
      <c r="G23" s="85"/>
      <c r="H23" s="85"/>
      <c r="I23" s="85"/>
      <c r="J23" s="85"/>
      <c r="K23" s="85"/>
      <c r="L23" s="85"/>
      <c r="M23" s="86"/>
      <c r="N23" s="76"/>
      <c r="O23" s="76"/>
      <c r="P23" s="76"/>
      <c r="Q23" s="76"/>
      <c r="R23" s="76"/>
      <c r="S23" s="77" t="s">
        <v>96</v>
      </c>
    </row>
    <row r="24" spans="1:21" ht="12.95" customHeight="1">
      <c r="A24" s="76"/>
      <c r="B24" s="91"/>
      <c r="C24" s="91"/>
      <c r="D24" s="91"/>
      <c r="E24" s="91"/>
      <c r="F24" s="91"/>
      <c r="G24" s="91"/>
      <c r="H24" s="91"/>
      <c r="I24" s="91"/>
      <c r="J24" s="97"/>
      <c r="K24" s="91"/>
      <c r="L24" s="91"/>
      <c r="M24" s="91"/>
      <c r="N24" s="91"/>
      <c r="O24" s="91"/>
      <c r="P24" s="91"/>
      <c r="Q24" s="91"/>
      <c r="R24" s="76"/>
      <c r="S24" s="77" t="s">
        <v>97</v>
      </c>
    </row>
    <row r="25" spans="1:21" ht="12.95" customHeight="1">
      <c r="A25" s="76"/>
      <c r="B25" s="91"/>
      <c r="C25" s="91"/>
      <c r="D25" s="91"/>
      <c r="E25" s="91"/>
      <c r="F25" s="91"/>
      <c r="G25" s="91"/>
      <c r="H25" s="91"/>
      <c r="I25" s="91"/>
      <c r="J25" s="91"/>
      <c r="K25" s="360"/>
      <c r="L25" s="361"/>
      <c r="M25" s="361"/>
      <c r="N25" s="361"/>
      <c r="O25" s="91"/>
      <c r="P25" s="91"/>
      <c r="Q25" s="91"/>
      <c r="R25" s="76"/>
      <c r="S25" s="77" t="s">
        <v>98</v>
      </c>
    </row>
    <row r="26" spans="1:21" ht="12.95" customHeight="1">
      <c r="A26" s="76"/>
      <c r="B26" s="369" t="s">
        <v>108</v>
      </c>
      <c r="C26" s="369"/>
      <c r="D26" s="370"/>
      <c r="E26" s="37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76"/>
      <c r="S26" s="77" t="s">
        <v>99</v>
      </c>
    </row>
    <row r="27" spans="1:21" ht="12.95" customHeight="1">
      <c r="A27" s="76"/>
      <c r="B27" s="369"/>
      <c r="C27" s="369"/>
      <c r="D27" s="370"/>
      <c r="E27" s="37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76"/>
      <c r="S27" s="77" t="s">
        <v>100</v>
      </c>
    </row>
    <row r="28" spans="1:21" ht="12.95" customHeight="1">
      <c r="A28" s="76"/>
      <c r="B28" s="91"/>
      <c r="C28" s="91"/>
      <c r="D28" s="91"/>
      <c r="E28" s="91"/>
      <c r="F28" s="91"/>
      <c r="G28" s="91"/>
      <c r="H28" s="91"/>
      <c r="I28" s="91"/>
      <c r="J28" s="91"/>
      <c r="K28" s="367"/>
      <c r="L28" s="371"/>
      <c r="M28" s="371"/>
      <c r="N28" s="371"/>
      <c r="O28" s="91"/>
      <c r="P28" s="91"/>
      <c r="Q28" s="91"/>
      <c r="R28" s="76"/>
    </row>
    <row r="29" spans="1:21" ht="12.95" customHeight="1" thickBot="1">
      <c r="A29" s="76"/>
      <c r="B29" s="91"/>
      <c r="C29" s="91"/>
      <c r="D29" s="91"/>
      <c r="E29" s="91"/>
      <c r="F29" s="91"/>
      <c r="G29" s="91"/>
      <c r="H29" s="91"/>
      <c r="I29" s="91"/>
      <c r="J29" s="92"/>
      <c r="K29" s="91"/>
      <c r="L29" s="91"/>
      <c r="M29" s="91"/>
      <c r="N29" s="91"/>
      <c r="O29" s="91"/>
      <c r="P29" s="91"/>
      <c r="Q29" s="91"/>
      <c r="R29" s="76"/>
    </row>
    <row r="30" spans="1:21" ht="12.95" customHeight="1">
      <c r="A30" s="76"/>
      <c r="B30" s="91"/>
      <c r="C30" s="91"/>
      <c r="D30" s="91"/>
      <c r="E30" s="91"/>
      <c r="F30" s="93"/>
      <c r="G30" s="94"/>
      <c r="H30" s="94"/>
      <c r="I30" s="94"/>
      <c r="J30" s="94"/>
      <c r="K30" s="94"/>
      <c r="L30" s="94"/>
      <c r="M30" s="95"/>
      <c r="N30" s="91"/>
      <c r="O30" s="91"/>
      <c r="P30" s="91"/>
      <c r="Q30" s="91"/>
      <c r="R30" s="76"/>
    </row>
    <row r="31" spans="1:21" ht="12.95" customHeight="1">
      <c r="A31" s="76"/>
      <c r="B31" s="91"/>
      <c r="C31" s="91"/>
      <c r="D31" s="91"/>
      <c r="E31" s="91"/>
      <c r="F31" s="96"/>
      <c r="G31" s="97"/>
      <c r="H31" s="98"/>
      <c r="I31" s="98"/>
      <c r="J31" s="98"/>
      <c r="K31" s="98"/>
      <c r="L31" s="99"/>
      <c r="M31" s="100"/>
      <c r="N31" s="91"/>
      <c r="O31" s="91"/>
      <c r="P31" s="91"/>
      <c r="Q31" s="91"/>
      <c r="R31" s="76"/>
    </row>
    <row r="32" spans="1:21" ht="12.95" customHeight="1" thickBot="1">
      <c r="A32" s="76"/>
      <c r="B32" s="91"/>
      <c r="C32" s="91"/>
      <c r="D32" s="91"/>
      <c r="E32" s="91"/>
      <c r="F32" s="96"/>
      <c r="G32" s="101"/>
      <c r="H32" s="102"/>
      <c r="I32" s="367"/>
      <c r="J32" s="371"/>
      <c r="K32" s="102"/>
      <c r="L32" s="103"/>
      <c r="M32" s="100"/>
      <c r="N32" s="91"/>
      <c r="O32" s="91"/>
      <c r="P32" s="91"/>
      <c r="Q32" s="91"/>
      <c r="R32" s="76"/>
      <c r="S32" s="76"/>
    </row>
    <row r="33" spans="1:19" ht="12.95" customHeight="1">
      <c r="A33" s="76"/>
      <c r="B33" s="91"/>
      <c r="C33" s="91"/>
      <c r="D33" s="93"/>
      <c r="E33" s="94"/>
      <c r="F33" s="94"/>
      <c r="G33" s="95"/>
      <c r="H33" s="91"/>
      <c r="I33" s="372"/>
      <c r="J33" s="361"/>
      <c r="K33" s="91"/>
      <c r="L33" s="93"/>
      <c r="M33" s="94"/>
      <c r="N33" s="94"/>
      <c r="O33" s="95"/>
      <c r="P33" s="91"/>
      <c r="Q33" s="91"/>
      <c r="R33" s="76"/>
      <c r="S33" s="76"/>
    </row>
    <row r="34" spans="1:19" ht="12.95" customHeight="1">
      <c r="A34" s="76"/>
      <c r="B34" s="91"/>
      <c r="C34" s="91"/>
      <c r="D34" s="96"/>
      <c r="E34" s="102"/>
      <c r="F34" s="102"/>
      <c r="G34" s="100"/>
      <c r="H34" s="91"/>
      <c r="I34" s="91"/>
      <c r="J34" s="91"/>
      <c r="K34" s="91"/>
      <c r="L34" s="96"/>
      <c r="M34" s="102"/>
      <c r="N34" s="102"/>
      <c r="O34" s="100"/>
      <c r="P34" s="91"/>
      <c r="Q34" s="91"/>
      <c r="R34" s="76"/>
      <c r="S34" s="76"/>
    </row>
    <row r="35" spans="1:19" ht="12.95" customHeight="1">
      <c r="A35" s="76"/>
      <c r="B35" s="91"/>
      <c r="C35" s="91"/>
      <c r="D35" s="96"/>
      <c r="E35" s="373"/>
      <c r="F35" s="371"/>
      <c r="G35" s="100"/>
      <c r="H35" s="102"/>
      <c r="I35" s="102"/>
      <c r="J35" s="102"/>
      <c r="K35" s="91"/>
      <c r="L35" s="96"/>
      <c r="M35" s="373"/>
      <c r="N35" s="371"/>
      <c r="O35" s="100"/>
      <c r="P35" s="102"/>
      <c r="Q35" s="91"/>
      <c r="R35" s="82"/>
      <c r="S35" s="82"/>
    </row>
    <row r="36" spans="1:19" ht="12.95" customHeight="1" thickBot="1">
      <c r="A36" s="76"/>
      <c r="B36" s="91"/>
      <c r="C36" s="91"/>
      <c r="D36" s="92"/>
      <c r="E36" s="374"/>
      <c r="F36" s="374"/>
      <c r="G36" s="104"/>
      <c r="H36" s="91"/>
      <c r="I36" s="91"/>
      <c r="J36" s="91"/>
      <c r="K36" s="91"/>
      <c r="L36" s="92"/>
      <c r="M36" s="374"/>
      <c r="N36" s="374"/>
      <c r="O36" s="104"/>
      <c r="P36" s="91"/>
      <c r="Q36" s="91"/>
      <c r="R36" s="76"/>
      <c r="S36" s="76"/>
    </row>
    <row r="37" spans="1:19" ht="12.95" customHeight="1">
      <c r="A37" s="76"/>
      <c r="B37" s="91"/>
      <c r="C37" s="93"/>
      <c r="D37" s="102"/>
      <c r="E37" s="96"/>
      <c r="F37" s="100"/>
      <c r="G37" s="102"/>
      <c r="H37" s="95"/>
      <c r="I37" s="91"/>
      <c r="J37" s="91"/>
      <c r="K37" s="93"/>
      <c r="L37" s="102"/>
      <c r="M37" s="96"/>
      <c r="N37" s="100"/>
      <c r="O37" s="102"/>
      <c r="P37" s="95"/>
      <c r="Q37" s="91"/>
      <c r="R37" s="76"/>
      <c r="S37" s="76"/>
    </row>
    <row r="38" spans="1:19" ht="12.95" customHeight="1">
      <c r="A38" s="76"/>
      <c r="B38" s="91"/>
      <c r="C38" s="96"/>
      <c r="D38" s="102"/>
      <c r="E38" s="96"/>
      <c r="F38" s="100"/>
      <c r="G38" s="102"/>
      <c r="H38" s="100"/>
      <c r="I38" s="91"/>
      <c r="J38" s="91"/>
      <c r="K38" s="96"/>
      <c r="L38" s="102"/>
      <c r="M38" s="96"/>
      <c r="N38" s="100"/>
      <c r="O38" s="102"/>
      <c r="P38" s="100"/>
      <c r="Q38" s="91"/>
      <c r="R38" s="76"/>
      <c r="S38" s="76"/>
    </row>
    <row r="39" spans="1:19" ht="12.95" customHeight="1">
      <c r="A39" s="76"/>
      <c r="B39" s="91"/>
      <c r="C39" s="375"/>
      <c r="D39" s="371"/>
      <c r="E39" s="96"/>
      <c r="F39" s="100"/>
      <c r="G39" s="367"/>
      <c r="H39" s="368"/>
      <c r="I39" s="91"/>
      <c r="J39" s="91"/>
      <c r="K39" s="375"/>
      <c r="L39" s="371"/>
      <c r="M39" s="96"/>
      <c r="N39" s="100"/>
      <c r="O39" s="367"/>
      <c r="P39" s="368"/>
      <c r="Q39" s="91"/>
      <c r="R39" s="76"/>
      <c r="S39" s="76"/>
    </row>
    <row r="40" spans="1:19" ht="12.95" customHeight="1">
      <c r="A40" s="76"/>
      <c r="B40" s="91"/>
      <c r="C40" s="362"/>
      <c r="D40" s="363"/>
      <c r="E40" s="105"/>
      <c r="F40" s="106"/>
      <c r="G40" s="364"/>
      <c r="H40" s="365"/>
      <c r="I40" s="91"/>
      <c r="J40" s="91"/>
      <c r="K40" s="366"/>
      <c r="L40" s="363"/>
      <c r="M40" s="105"/>
      <c r="N40" s="106"/>
      <c r="O40" s="366"/>
      <c r="P40" s="363"/>
      <c r="Q40" s="105"/>
      <c r="R40" s="76"/>
      <c r="S40" s="76"/>
    </row>
    <row r="41" spans="1:19" ht="12.95" customHeight="1">
      <c r="A41" s="76"/>
      <c r="B41" s="353" t="s">
        <v>274</v>
      </c>
      <c r="C41" s="354"/>
      <c r="D41" s="353" t="s">
        <v>275</v>
      </c>
      <c r="E41" s="354"/>
      <c r="F41" s="353" t="s">
        <v>276</v>
      </c>
      <c r="G41" s="354"/>
      <c r="H41" s="353" t="s">
        <v>277</v>
      </c>
      <c r="I41" s="354"/>
      <c r="J41" s="353" t="s">
        <v>278</v>
      </c>
      <c r="K41" s="354"/>
      <c r="L41" s="353" t="s">
        <v>136</v>
      </c>
      <c r="M41" s="354"/>
      <c r="N41" s="353" t="s">
        <v>279</v>
      </c>
      <c r="O41" s="354"/>
      <c r="P41" s="353" t="s">
        <v>143</v>
      </c>
      <c r="Q41" s="354"/>
      <c r="R41" s="83"/>
      <c r="S41" s="76"/>
    </row>
    <row r="42" spans="1:19" ht="12.95" customHeight="1">
      <c r="A42" s="76"/>
      <c r="B42" s="355"/>
      <c r="C42" s="356"/>
      <c r="D42" s="355"/>
      <c r="E42" s="356"/>
      <c r="F42" s="355"/>
      <c r="G42" s="356"/>
      <c r="H42" s="355"/>
      <c r="I42" s="356"/>
      <c r="J42" s="355"/>
      <c r="K42" s="356"/>
      <c r="L42" s="355"/>
      <c r="M42" s="356"/>
      <c r="N42" s="355"/>
      <c r="O42" s="356"/>
      <c r="P42" s="355"/>
      <c r="Q42" s="356"/>
      <c r="R42" s="83"/>
      <c r="S42" s="76"/>
    </row>
    <row r="43" spans="1:19" ht="12.95" customHeight="1">
      <c r="A43" s="76"/>
      <c r="B43" s="91"/>
      <c r="C43" s="91"/>
      <c r="D43" s="357"/>
      <c r="E43" s="358"/>
      <c r="F43" s="358"/>
      <c r="G43" s="359"/>
      <c r="H43" s="91"/>
      <c r="I43" s="91"/>
      <c r="J43" s="91"/>
      <c r="K43" s="91"/>
      <c r="L43" s="357"/>
      <c r="M43" s="358"/>
      <c r="N43" s="358"/>
      <c r="O43" s="359"/>
      <c r="P43" s="91"/>
      <c r="Q43" s="91"/>
      <c r="R43" s="76"/>
      <c r="S43" s="76"/>
    </row>
    <row r="44" spans="1:19" ht="12.95" customHeight="1">
      <c r="A44" s="76"/>
      <c r="B44" s="91"/>
      <c r="C44" s="91"/>
      <c r="D44" s="107"/>
      <c r="E44" s="108"/>
      <c r="F44" s="108"/>
      <c r="G44" s="109"/>
      <c r="H44" s="91"/>
      <c r="I44" s="91"/>
      <c r="J44" s="91"/>
      <c r="K44" s="91"/>
      <c r="L44" s="107"/>
      <c r="M44" s="108"/>
      <c r="N44" s="108"/>
      <c r="O44" s="109"/>
      <c r="P44" s="91"/>
      <c r="Q44" s="91"/>
      <c r="R44" s="76"/>
      <c r="S44" s="76"/>
    </row>
    <row r="45" spans="1:19" ht="12.95" customHeight="1">
      <c r="A45" s="76"/>
      <c r="B45" s="91"/>
      <c r="C45" s="91"/>
      <c r="D45" s="91"/>
      <c r="E45" s="91"/>
      <c r="F45" s="110"/>
      <c r="G45" s="110"/>
      <c r="H45" s="360"/>
      <c r="I45" s="361"/>
      <c r="J45" s="361"/>
      <c r="K45" s="361"/>
      <c r="L45" s="103"/>
      <c r="M45" s="103"/>
      <c r="N45" s="91"/>
      <c r="O45" s="91"/>
      <c r="P45" s="91"/>
      <c r="Q45" s="91"/>
      <c r="R45" s="76"/>
      <c r="S45" s="76"/>
    </row>
    <row r="46" spans="1:19" ht="12.95" customHeight="1">
      <c r="A46" s="76"/>
      <c r="B46" s="91"/>
      <c r="C46" s="91"/>
      <c r="D46" s="91"/>
      <c r="E46" s="91"/>
      <c r="F46" s="110"/>
      <c r="G46" s="107"/>
      <c r="H46" s="108"/>
      <c r="I46" s="108"/>
      <c r="J46" s="108"/>
      <c r="K46" s="108"/>
      <c r="L46" s="109"/>
      <c r="M46" s="103"/>
      <c r="N46" s="91"/>
      <c r="O46" s="91"/>
      <c r="P46" s="91"/>
      <c r="Q46" s="91"/>
      <c r="R46" s="76"/>
      <c r="S46" s="76"/>
    </row>
    <row r="47" spans="1:19" ht="12.95" customHeight="1">
      <c r="A47" s="76"/>
      <c r="B47" s="91"/>
      <c r="C47" s="91"/>
      <c r="D47" s="91"/>
      <c r="E47" s="91"/>
      <c r="F47" s="107"/>
      <c r="G47" s="108"/>
      <c r="H47" s="108"/>
      <c r="I47" s="108"/>
      <c r="J47" s="108"/>
      <c r="K47" s="108"/>
      <c r="L47" s="108"/>
      <c r="M47" s="109"/>
      <c r="N47" s="91"/>
      <c r="O47" s="91"/>
      <c r="P47" s="91"/>
      <c r="Q47" s="91"/>
      <c r="R47" s="76"/>
      <c r="S47" s="76"/>
    </row>
    <row r="48" spans="1:19" ht="12.95" customHeight="1">
      <c r="A48" s="76"/>
      <c r="B48" s="91"/>
      <c r="C48" s="91"/>
      <c r="D48" s="91"/>
      <c r="E48" s="91"/>
      <c r="F48" s="91"/>
      <c r="G48" s="91"/>
      <c r="H48" s="91"/>
      <c r="I48" s="91"/>
      <c r="J48" s="97"/>
      <c r="K48" s="91"/>
      <c r="L48" s="91"/>
      <c r="M48" s="91"/>
      <c r="N48" s="91"/>
      <c r="O48" s="91"/>
      <c r="P48" s="91"/>
      <c r="Q48" s="91"/>
      <c r="R48" s="76"/>
      <c r="S48" s="76"/>
    </row>
    <row r="49" spans="1:19" ht="12.95" customHeight="1">
      <c r="A49" s="76"/>
      <c r="B49" s="91"/>
      <c r="C49" s="91"/>
      <c r="D49" s="91"/>
      <c r="E49" s="91"/>
      <c r="F49" s="91"/>
      <c r="G49" s="91"/>
      <c r="H49" s="91"/>
      <c r="I49" s="91"/>
      <c r="J49" s="91"/>
      <c r="K49" s="360"/>
      <c r="L49" s="361"/>
      <c r="M49" s="361"/>
      <c r="N49" s="361"/>
      <c r="O49" s="91"/>
      <c r="P49" s="91"/>
      <c r="Q49" s="91"/>
      <c r="R49" s="76"/>
      <c r="S49" s="76"/>
    </row>
    <row r="50" spans="1:19" ht="12.95" customHeight="1">
      <c r="A50" s="76"/>
      <c r="B50" s="351" t="s">
        <v>101</v>
      </c>
      <c r="C50" s="351"/>
      <c r="D50" s="352"/>
      <c r="E50" s="35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76"/>
      <c r="S50" s="76"/>
    </row>
    <row r="51" spans="1:19" ht="12.95" customHeight="1">
      <c r="A51" s="76"/>
      <c r="B51" s="351"/>
      <c r="C51" s="351"/>
      <c r="D51" s="352"/>
      <c r="E51" s="352"/>
      <c r="F51" s="91"/>
      <c r="G51" s="91"/>
      <c r="H51" s="91"/>
      <c r="I51" s="91"/>
      <c r="J51" s="102"/>
      <c r="K51" s="102"/>
      <c r="L51" s="91"/>
      <c r="M51" s="91"/>
      <c r="N51" s="91"/>
      <c r="O51" s="91"/>
      <c r="P51" s="91"/>
      <c r="Q51" s="91"/>
      <c r="R51" s="76"/>
      <c r="S51" s="76"/>
    </row>
    <row r="52" spans="1:19" ht="12.95" customHeight="1">
      <c r="A52" s="76"/>
      <c r="B52" s="76"/>
      <c r="E52" s="76"/>
      <c r="F52" s="76"/>
      <c r="G52" s="76"/>
      <c r="H52" s="80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12.95" customHeight="1" thickBot="1">
      <c r="A53" s="76"/>
      <c r="B53" s="76"/>
      <c r="E53" s="76"/>
      <c r="H53" s="113"/>
      <c r="L53" s="76"/>
      <c r="M53" s="76"/>
      <c r="N53" s="76"/>
      <c r="O53" s="76"/>
      <c r="P53" s="76"/>
      <c r="Q53" s="76"/>
      <c r="R53" s="76"/>
      <c r="S53" s="76"/>
    </row>
    <row r="54" spans="1:19" ht="12.95" customHeight="1">
      <c r="A54" s="76"/>
      <c r="B54" s="76"/>
      <c r="C54" s="76"/>
      <c r="D54" s="76"/>
      <c r="E54" s="79"/>
      <c r="F54" s="111"/>
      <c r="G54" s="111"/>
      <c r="H54" s="111"/>
      <c r="I54" s="111"/>
      <c r="J54" s="111"/>
      <c r="K54" s="112"/>
      <c r="L54" s="76"/>
      <c r="M54" s="76"/>
      <c r="N54" s="76"/>
      <c r="O54" s="76"/>
      <c r="P54" s="76"/>
      <c r="Q54" s="76"/>
      <c r="R54" s="76"/>
      <c r="S54" s="76"/>
    </row>
    <row r="55" spans="1:19" ht="12.95" customHeight="1">
      <c r="E55" s="80"/>
      <c r="F55" s="89"/>
      <c r="G55" s="89"/>
      <c r="H55" s="89"/>
      <c r="I55" s="89"/>
      <c r="J55" s="89"/>
      <c r="K55" s="90"/>
      <c r="L55" s="76"/>
      <c r="M55" s="76"/>
      <c r="N55" s="76"/>
      <c r="O55" s="76"/>
      <c r="P55" s="76"/>
    </row>
    <row r="56" spans="1:19" ht="12.95" customHeight="1">
      <c r="B56" s="82"/>
      <c r="C56" s="82"/>
      <c r="D56" s="82"/>
      <c r="E56" s="80"/>
      <c r="F56" s="82"/>
      <c r="G56" s="82"/>
      <c r="H56" s="89"/>
      <c r="I56" s="82"/>
      <c r="J56" s="82"/>
      <c r="K56" s="81"/>
      <c r="L56" s="82"/>
      <c r="M56" s="82"/>
      <c r="N56" s="82"/>
      <c r="O56" s="76"/>
      <c r="P56" s="76"/>
    </row>
    <row r="57" spans="1:19" ht="12.95" customHeight="1">
      <c r="B57" s="82"/>
      <c r="C57" s="82"/>
      <c r="D57" s="82"/>
      <c r="E57" s="80"/>
      <c r="F57" s="82"/>
      <c r="G57" s="82"/>
      <c r="H57" s="89"/>
      <c r="I57" s="82"/>
      <c r="J57" s="82"/>
      <c r="K57" s="81"/>
      <c r="L57" s="82"/>
      <c r="M57" s="82"/>
      <c r="N57" s="82"/>
      <c r="O57" s="76"/>
      <c r="P57" s="76"/>
    </row>
    <row r="58" spans="1:19" ht="12.95" customHeight="1">
      <c r="E58" s="88"/>
      <c r="F58" s="89"/>
      <c r="G58" s="89"/>
      <c r="H58" s="89"/>
      <c r="I58" s="89"/>
      <c r="J58" s="89"/>
      <c r="K58" s="90"/>
    </row>
    <row r="59" spans="1:19" ht="12.95" customHeight="1">
      <c r="D59" s="353" t="s">
        <v>126</v>
      </c>
      <c r="E59" s="354"/>
      <c r="K59" s="353" t="s">
        <v>244</v>
      </c>
      <c r="L59" s="354"/>
    </row>
    <row r="60" spans="1:19" ht="12.95" customHeight="1">
      <c r="D60" s="355"/>
      <c r="E60" s="356"/>
      <c r="K60" s="355"/>
      <c r="L60" s="356"/>
    </row>
  </sheetData>
  <mergeCells count="60">
    <mergeCell ref="B2:E3"/>
    <mergeCell ref="I2:J2"/>
    <mergeCell ref="I3:J3"/>
    <mergeCell ref="I8:J8"/>
    <mergeCell ref="I9:J9"/>
    <mergeCell ref="M11:N11"/>
    <mergeCell ref="E12:F12"/>
    <mergeCell ref="M12:N12"/>
    <mergeCell ref="C15:D15"/>
    <mergeCell ref="G15:H15"/>
    <mergeCell ref="K15:L15"/>
    <mergeCell ref="E11:F11"/>
    <mergeCell ref="H21:K21"/>
    <mergeCell ref="O15:P15"/>
    <mergeCell ref="C16:D16"/>
    <mergeCell ref="G16:H16"/>
    <mergeCell ref="K16:L16"/>
    <mergeCell ref="O16:P16"/>
    <mergeCell ref="B17:C18"/>
    <mergeCell ref="D17:E18"/>
    <mergeCell ref="F17:G18"/>
    <mergeCell ref="H17:I18"/>
    <mergeCell ref="J17:K18"/>
    <mergeCell ref="L17:M18"/>
    <mergeCell ref="N17:O18"/>
    <mergeCell ref="P17:Q18"/>
    <mergeCell ref="D19:G19"/>
    <mergeCell ref="L19:O19"/>
    <mergeCell ref="O39:P39"/>
    <mergeCell ref="K25:N25"/>
    <mergeCell ref="B26:E27"/>
    <mergeCell ref="K28:N28"/>
    <mergeCell ref="I32:J32"/>
    <mergeCell ref="I33:J33"/>
    <mergeCell ref="E35:F35"/>
    <mergeCell ref="M35:N35"/>
    <mergeCell ref="E36:F36"/>
    <mergeCell ref="M36:N36"/>
    <mergeCell ref="C39:D39"/>
    <mergeCell ref="G39:H39"/>
    <mergeCell ref="K39:L39"/>
    <mergeCell ref="C40:D40"/>
    <mergeCell ref="G40:H40"/>
    <mergeCell ref="K40:L40"/>
    <mergeCell ref="O40:P40"/>
    <mergeCell ref="B41:C42"/>
    <mergeCell ref="D41:E42"/>
    <mergeCell ref="F41:G42"/>
    <mergeCell ref="H41:I42"/>
    <mergeCell ref="J41:K42"/>
    <mergeCell ref="L41:M42"/>
    <mergeCell ref="B50:E51"/>
    <mergeCell ref="D59:E60"/>
    <mergeCell ref="K59:L60"/>
    <mergeCell ref="N41:O42"/>
    <mergeCell ref="P41:Q42"/>
    <mergeCell ref="D43:G43"/>
    <mergeCell ref="L43:O43"/>
    <mergeCell ref="H45:K45"/>
    <mergeCell ref="K49:N49"/>
  </mergeCells>
  <phoneticPr fontId="6"/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19"/>
  <sheetViews>
    <sheetView workbookViewId="0">
      <selection activeCell="F20" sqref="F20"/>
    </sheetView>
  </sheetViews>
  <sheetFormatPr defaultColWidth="4.375" defaultRowHeight="13.5"/>
  <sheetData>
    <row r="5" spans="2:19">
      <c r="K5" s="11"/>
    </row>
    <row r="6" spans="2:19">
      <c r="E6" s="7"/>
      <c r="F6" s="14"/>
      <c r="G6" s="14"/>
      <c r="H6" s="14"/>
      <c r="I6" s="14"/>
      <c r="J6" s="14"/>
      <c r="K6" s="14"/>
      <c r="L6" s="14"/>
      <c r="M6" s="14"/>
      <c r="N6" s="14"/>
      <c r="O6" s="14"/>
      <c r="P6" s="8"/>
    </row>
    <row r="7" spans="2:19">
      <c r="E7" s="9"/>
      <c r="F7" s="6"/>
      <c r="G7" s="15"/>
      <c r="H7" s="15"/>
      <c r="I7" s="15"/>
      <c r="J7" s="15"/>
      <c r="K7" s="140"/>
      <c r="L7" s="15"/>
      <c r="M7" s="15"/>
      <c r="N7" s="15"/>
      <c r="O7" s="15"/>
      <c r="P7" s="10"/>
    </row>
    <row r="8" spans="2:19">
      <c r="E8" s="9"/>
      <c r="F8" s="137"/>
      <c r="G8" s="138"/>
      <c r="H8" s="138"/>
      <c r="I8" s="138"/>
      <c r="J8" s="138"/>
      <c r="K8" s="138"/>
      <c r="L8" s="138"/>
      <c r="M8" s="138"/>
      <c r="N8" s="138"/>
      <c r="O8" s="139"/>
      <c r="P8" s="10"/>
    </row>
    <row r="9" spans="2:19">
      <c r="B9" s="7"/>
      <c r="C9" s="14"/>
      <c r="D9" s="14"/>
      <c r="E9" s="14"/>
      <c r="F9" s="14"/>
      <c r="G9" s="9"/>
      <c r="H9" s="15"/>
      <c r="I9" s="15"/>
      <c r="J9" s="15"/>
      <c r="K9" s="15"/>
      <c r="L9" s="15"/>
      <c r="M9" s="15"/>
      <c r="N9" s="15"/>
      <c r="O9" s="7"/>
      <c r="P9" s="14"/>
      <c r="Q9" s="14"/>
      <c r="R9" s="14"/>
      <c r="S9" s="8"/>
    </row>
    <row r="10" spans="2:19">
      <c r="B10" s="9"/>
      <c r="C10" s="15"/>
      <c r="D10" s="15"/>
      <c r="E10" s="15"/>
      <c r="F10" s="15"/>
      <c r="G10" s="9"/>
      <c r="H10" s="15"/>
      <c r="I10" s="15"/>
      <c r="J10" s="15"/>
      <c r="K10" s="15"/>
      <c r="L10" s="15"/>
      <c r="M10" s="15"/>
      <c r="N10" s="15"/>
      <c r="O10" s="9"/>
      <c r="P10" s="15"/>
      <c r="Q10" s="15"/>
      <c r="R10" s="15"/>
      <c r="S10" s="10"/>
    </row>
    <row r="11" spans="2:19">
      <c r="B11" s="9"/>
      <c r="C11" s="15"/>
      <c r="D11" s="15"/>
      <c r="E11" s="13"/>
      <c r="F11" s="15"/>
      <c r="G11" s="9"/>
      <c r="H11" s="15"/>
      <c r="I11" s="15"/>
      <c r="J11" s="15"/>
      <c r="K11" s="15"/>
      <c r="L11" s="15"/>
      <c r="M11" s="15"/>
      <c r="N11" s="15"/>
      <c r="O11" s="9"/>
      <c r="P11" s="15"/>
      <c r="Q11" s="15"/>
      <c r="R11" s="15"/>
      <c r="S11" s="10"/>
    </row>
    <row r="12" spans="2:19">
      <c r="B12" s="9"/>
      <c r="C12" s="15"/>
      <c r="D12" s="10"/>
      <c r="E12" s="9"/>
      <c r="F12" s="14"/>
      <c r="G12" s="14"/>
      <c r="H12" s="8"/>
      <c r="M12" s="7"/>
      <c r="N12" s="14"/>
      <c r="O12" s="14"/>
      <c r="P12" s="14"/>
      <c r="Q12" s="9"/>
      <c r="R12" s="15"/>
      <c r="S12" s="10"/>
    </row>
    <row r="13" spans="2:19">
      <c r="B13" s="9"/>
      <c r="C13" s="15"/>
      <c r="D13" s="10"/>
      <c r="E13" s="9"/>
      <c r="F13" s="15"/>
      <c r="G13" s="15"/>
      <c r="H13" s="10"/>
      <c r="M13" s="9"/>
      <c r="N13" s="15"/>
      <c r="O13" s="15"/>
      <c r="P13" s="15"/>
      <c r="Q13" s="9"/>
      <c r="R13" s="15"/>
      <c r="S13" s="10"/>
    </row>
    <row r="14" spans="2:19">
      <c r="B14" s="9"/>
      <c r="C14" s="15"/>
      <c r="D14" s="12"/>
      <c r="E14" s="11"/>
      <c r="F14" s="15"/>
      <c r="G14" s="15"/>
      <c r="H14" s="10"/>
      <c r="M14" s="9"/>
      <c r="N14" s="15"/>
      <c r="O14" s="15"/>
      <c r="P14" s="15"/>
      <c r="Q14" s="11"/>
      <c r="R14" s="15"/>
      <c r="S14" s="10"/>
    </row>
    <row r="15" spans="2:19">
      <c r="B15" s="9"/>
      <c r="C15" s="15"/>
      <c r="D15" s="7"/>
      <c r="E15" s="8"/>
      <c r="H15" s="7"/>
      <c r="I15" s="8"/>
      <c r="L15" s="7"/>
      <c r="M15" s="8"/>
      <c r="P15" s="7"/>
      <c r="Q15" s="10"/>
      <c r="R15" s="15"/>
      <c r="S15" s="10"/>
    </row>
    <row r="16" spans="2:19">
      <c r="B16" s="9"/>
      <c r="C16" s="15"/>
      <c r="D16" s="9"/>
      <c r="E16" s="10"/>
      <c r="H16" s="9"/>
      <c r="I16" s="10"/>
      <c r="L16" s="9"/>
      <c r="M16" s="10"/>
      <c r="P16" s="9"/>
      <c r="Q16" s="10"/>
      <c r="R16" s="15"/>
      <c r="S16" s="10"/>
    </row>
    <row r="17" spans="1:20">
      <c r="B17" s="11"/>
      <c r="D17" s="11"/>
      <c r="E17" s="12"/>
      <c r="H17" s="11"/>
      <c r="I17" s="12"/>
      <c r="J17" s="13"/>
      <c r="K17" s="13"/>
      <c r="L17" s="11"/>
      <c r="M17" s="12"/>
      <c r="N17" s="13"/>
      <c r="O17" s="13"/>
      <c r="P17" s="11"/>
      <c r="Q17" s="12"/>
      <c r="R17" s="13"/>
      <c r="S17" s="13"/>
      <c r="T17" s="11"/>
    </row>
    <row r="18" spans="1:20">
      <c r="A18" s="195" t="s">
        <v>15</v>
      </c>
      <c r="B18" s="196"/>
      <c r="C18" s="197" t="s">
        <v>335</v>
      </c>
      <c r="D18" s="196"/>
      <c r="E18" s="197" t="s">
        <v>340</v>
      </c>
      <c r="F18" s="196"/>
      <c r="G18" s="197" t="s">
        <v>339</v>
      </c>
      <c r="H18" s="192"/>
      <c r="I18" s="191" t="s">
        <v>3</v>
      </c>
      <c r="J18" s="192"/>
      <c r="K18" s="191" t="s">
        <v>334</v>
      </c>
      <c r="L18" s="192"/>
      <c r="M18" s="191" t="s">
        <v>338</v>
      </c>
      <c r="N18" s="192"/>
      <c r="O18" s="191" t="s">
        <v>336</v>
      </c>
      <c r="P18" s="192"/>
      <c r="Q18" s="191" t="s">
        <v>337</v>
      </c>
      <c r="R18" s="192"/>
      <c r="S18" s="191" t="s">
        <v>333</v>
      </c>
      <c r="T18" s="196"/>
    </row>
    <row r="19" spans="1:20">
      <c r="A19" s="193"/>
      <c r="B19" s="194"/>
      <c r="C19" s="193"/>
      <c r="D19" s="194"/>
      <c r="E19" s="193"/>
      <c r="F19" s="194"/>
      <c r="G19" s="193"/>
      <c r="H19" s="194"/>
      <c r="I19" s="193"/>
      <c r="J19" s="194"/>
      <c r="K19" s="193"/>
      <c r="L19" s="194"/>
      <c r="M19" s="193"/>
      <c r="N19" s="194"/>
      <c r="O19" s="193"/>
      <c r="P19" s="194"/>
      <c r="Q19" s="193"/>
      <c r="R19" s="194"/>
      <c r="S19" s="193"/>
      <c r="T19" s="194"/>
    </row>
  </sheetData>
  <mergeCells count="10">
    <mergeCell ref="M18:N19"/>
    <mergeCell ref="O18:P19"/>
    <mergeCell ref="Q18:R19"/>
    <mergeCell ref="S18:T19"/>
    <mergeCell ref="A18:B19"/>
    <mergeCell ref="C18:D19"/>
    <mergeCell ref="E18:F19"/>
    <mergeCell ref="G18:H19"/>
    <mergeCell ref="I18:J19"/>
    <mergeCell ref="K18:L19"/>
  </mergeCells>
  <phoneticPr fontId="6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4"/>
  <sheetViews>
    <sheetView tabSelected="1" topLeftCell="A22" zoomScaleNormal="100" workbookViewId="0">
      <selection activeCell="Q41" sqref="Q41:T41"/>
    </sheetView>
  </sheetViews>
  <sheetFormatPr defaultRowHeight="13.5"/>
  <cols>
    <col min="1" max="1" width="4.875" style="114" customWidth="1"/>
    <col min="2" max="2" width="4.375" style="17" customWidth="1"/>
    <col min="3" max="3" width="12.25" style="17" customWidth="1"/>
    <col min="4" max="4" width="3.25" style="17" customWidth="1"/>
    <col min="5" max="5" width="2" style="17" customWidth="1"/>
    <col min="6" max="7" width="3.25" style="17" customWidth="1"/>
    <col min="8" max="8" width="2" style="17" customWidth="1"/>
    <col min="9" max="10" width="3.25" style="17" customWidth="1"/>
    <col min="11" max="11" width="2" style="17" customWidth="1"/>
    <col min="12" max="13" width="3.25" style="17" customWidth="1"/>
    <col min="14" max="14" width="2" style="17" customWidth="1"/>
    <col min="15" max="16" width="3.25" style="17" customWidth="1"/>
    <col min="17" max="17" width="2" style="17" customWidth="1"/>
    <col min="18" max="19" width="3.25" style="17" customWidth="1"/>
    <col min="20" max="20" width="2" style="17" customWidth="1"/>
    <col min="21" max="21" width="3.25" style="17" customWidth="1"/>
    <col min="22" max="22" width="2" style="17" customWidth="1"/>
    <col min="23" max="23" width="3.25" style="17" customWidth="1"/>
    <col min="24" max="24" width="2" style="17" customWidth="1"/>
    <col min="25" max="25" width="3.25" style="17" customWidth="1"/>
    <col min="26" max="26" width="2" style="17" customWidth="1"/>
    <col min="27" max="27" width="3.25" style="17" customWidth="1"/>
    <col min="28" max="28" width="2" style="19" customWidth="1"/>
    <col min="29" max="29" width="3.25" style="17" customWidth="1"/>
    <col min="30" max="30" width="2" style="17" customWidth="1"/>
    <col min="31" max="31" width="3.25" style="17" customWidth="1"/>
    <col min="32" max="32" width="14.375" style="114" customWidth="1"/>
    <col min="33" max="33" width="13.875" style="114" customWidth="1"/>
    <col min="34" max="256" width="9" style="114"/>
    <col min="257" max="257" width="4.875" style="114" customWidth="1"/>
    <col min="258" max="258" width="4.375" style="114" customWidth="1"/>
    <col min="259" max="259" width="12.25" style="114" customWidth="1"/>
    <col min="260" max="260" width="3.25" style="114" customWidth="1"/>
    <col min="261" max="261" width="2" style="114" customWidth="1"/>
    <col min="262" max="263" width="3.25" style="114" customWidth="1"/>
    <col min="264" max="264" width="2" style="114" customWidth="1"/>
    <col min="265" max="266" width="3.25" style="114" customWidth="1"/>
    <col min="267" max="267" width="2" style="114" customWidth="1"/>
    <col min="268" max="269" width="3.25" style="114" customWidth="1"/>
    <col min="270" max="270" width="2" style="114" customWidth="1"/>
    <col min="271" max="272" width="3.25" style="114" customWidth="1"/>
    <col min="273" max="273" width="2" style="114" customWidth="1"/>
    <col min="274" max="275" width="3.25" style="114" customWidth="1"/>
    <col min="276" max="276" width="2" style="114" customWidth="1"/>
    <col min="277" max="277" width="3.25" style="114" customWidth="1"/>
    <col min="278" max="278" width="2" style="114" customWidth="1"/>
    <col min="279" max="279" width="3.25" style="114" customWidth="1"/>
    <col min="280" max="280" width="2" style="114" customWidth="1"/>
    <col min="281" max="281" width="3.25" style="114" customWidth="1"/>
    <col min="282" max="282" width="2" style="114" customWidth="1"/>
    <col min="283" max="283" width="3.25" style="114" customWidth="1"/>
    <col min="284" max="284" width="2" style="114" customWidth="1"/>
    <col min="285" max="285" width="3.25" style="114" customWidth="1"/>
    <col min="286" max="286" width="2" style="114" customWidth="1"/>
    <col min="287" max="287" width="3.25" style="114" customWidth="1"/>
    <col min="288" max="288" width="14.375" style="114" customWidth="1"/>
    <col min="289" max="512" width="9" style="114"/>
    <col min="513" max="513" width="4.875" style="114" customWidth="1"/>
    <col min="514" max="514" width="4.375" style="114" customWidth="1"/>
    <col min="515" max="515" width="12.25" style="114" customWidth="1"/>
    <col min="516" max="516" width="3.25" style="114" customWidth="1"/>
    <col min="517" max="517" width="2" style="114" customWidth="1"/>
    <col min="518" max="519" width="3.25" style="114" customWidth="1"/>
    <col min="520" max="520" width="2" style="114" customWidth="1"/>
    <col min="521" max="522" width="3.25" style="114" customWidth="1"/>
    <col min="523" max="523" width="2" style="114" customWidth="1"/>
    <col min="524" max="525" width="3.25" style="114" customWidth="1"/>
    <col min="526" max="526" width="2" style="114" customWidth="1"/>
    <col min="527" max="528" width="3.25" style="114" customWidth="1"/>
    <col min="529" max="529" width="2" style="114" customWidth="1"/>
    <col min="530" max="531" width="3.25" style="114" customWidth="1"/>
    <col min="532" max="532" width="2" style="114" customWidth="1"/>
    <col min="533" max="533" width="3.25" style="114" customWidth="1"/>
    <col min="534" max="534" width="2" style="114" customWidth="1"/>
    <col min="535" max="535" width="3.25" style="114" customWidth="1"/>
    <col min="536" max="536" width="2" style="114" customWidth="1"/>
    <col min="537" max="537" width="3.25" style="114" customWidth="1"/>
    <col min="538" max="538" width="2" style="114" customWidth="1"/>
    <col min="539" max="539" width="3.25" style="114" customWidth="1"/>
    <col min="540" max="540" width="2" style="114" customWidth="1"/>
    <col min="541" max="541" width="3.25" style="114" customWidth="1"/>
    <col min="542" max="542" width="2" style="114" customWidth="1"/>
    <col min="543" max="543" width="3.25" style="114" customWidth="1"/>
    <col min="544" max="544" width="14.375" style="114" customWidth="1"/>
    <col min="545" max="768" width="9" style="114"/>
    <col min="769" max="769" width="4.875" style="114" customWidth="1"/>
    <col min="770" max="770" width="4.375" style="114" customWidth="1"/>
    <col min="771" max="771" width="12.25" style="114" customWidth="1"/>
    <col min="772" max="772" width="3.25" style="114" customWidth="1"/>
    <col min="773" max="773" width="2" style="114" customWidth="1"/>
    <col min="774" max="775" width="3.25" style="114" customWidth="1"/>
    <col min="776" max="776" width="2" style="114" customWidth="1"/>
    <col min="777" max="778" width="3.25" style="114" customWidth="1"/>
    <col min="779" max="779" width="2" style="114" customWidth="1"/>
    <col min="780" max="781" width="3.25" style="114" customWidth="1"/>
    <col min="782" max="782" width="2" style="114" customWidth="1"/>
    <col min="783" max="784" width="3.25" style="114" customWidth="1"/>
    <col min="785" max="785" width="2" style="114" customWidth="1"/>
    <col min="786" max="787" width="3.25" style="114" customWidth="1"/>
    <col min="788" max="788" width="2" style="114" customWidth="1"/>
    <col min="789" max="789" width="3.25" style="114" customWidth="1"/>
    <col min="790" max="790" width="2" style="114" customWidth="1"/>
    <col min="791" max="791" width="3.25" style="114" customWidth="1"/>
    <col min="792" max="792" width="2" style="114" customWidth="1"/>
    <col min="793" max="793" width="3.25" style="114" customWidth="1"/>
    <col min="794" max="794" width="2" style="114" customWidth="1"/>
    <col min="795" max="795" width="3.25" style="114" customWidth="1"/>
    <col min="796" max="796" width="2" style="114" customWidth="1"/>
    <col min="797" max="797" width="3.25" style="114" customWidth="1"/>
    <col min="798" max="798" width="2" style="114" customWidth="1"/>
    <col min="799" max="799" width="3.25" style="114" customWidth="1"/>
    <col min="800" max="800" width="14.375" style="114" customWidth="1"/>
    <col min="801" max="1024" width="9" style="114"/>
    <col min="1025" max="1025" width="4.875" style="114" customWidth="1"/>
    <col min="1026" max="1026" width="4.375" style="114" customWidth="1"/>
    <col min="1027" max="1027" width="12.25" style="114" customWidth="1"/>
    <col min="1028" max="1028" width="3.25" style="114" customWidth="1"/>
    <col min="1029" max="1029" width="2" style="114" customWidth="1"/>
    <col min="1030" max="1031" width="3.25" style="114" customWidth="1"/>
    <col min="1032" max="1032" width="2" style="114" customWidth="1"/>
    <col min="1033" max="1034" width="3.25" style="114" customWidth="1"/>
    <col min="1035" max="1035" width="2" style="114" customWidth="1"/>
    <col min="1036" max="1037" width="3.25" style="114" customWidth="1"/>
    <col min="1038" max="1038" width="2" style="114" customWidth="1"/>
    <col min="1039" max="1040" width="3.25" style="114" customWidth="1"/>
    <col min="1041" max="1041" width="2" style="114" customWidth="1"/>
    <col min="1042" max="1043" width="3.25" style="114" customWidth="1"/>
    <col min="1044" max="1044" width="2" style="114" customWidth="1"/>
    <col min="1045" max="1045" width="3.25" style="114" customWidth="1"/>
    <col min="1046" max="1046" width="2" style="114" customWidth="1"/>
    <col min="1047" max="1047" width="3.25" style="114" customWidth="1"/>
    <col min="1048" max="1048" width="2" style="114" customWidth="1"/>
    <col min="1049" max="1049" width="3.25" style="114" customWidth="1"/>
    <col min="1050" max="1050" width="2" style="114" customWidth="1"/>
    <col min="1051" max="1051" width="3.25" style="114" customWidth="1"/>
    <col min="1052" max="1052" width="2" style="114" customWidth="1"/>
    <col min="1053" max="1053" width="3.25" style="114" customWidth="1"/>
    <col min="1054" max="1054" width="2" style="114" customWidth="1"/>
    <col min="1055" max="1055" width="3.25" style="114" customWidth="1"/>
    <col min="1056" max="1056" width="14.375" style="114" customWidth="1"/>
    <col min="1057" max="1280" width="9" style="114"/>
    <col min="1281" max="1281" width="4.875" style="114" customWidth="1"/>
    <col min="1282" max="1282" width="4.375" style="114" customWidth="1"/>
    <col min="1283" max="1283" width="12.25" style="114" customWidth="1"/>
    <col min="1284" max="1284" width="3.25" style="114" customWidth="1"/>
    <col min="1285" max="1285" width="2" style="114" customWidth="1"/>
    <col min="1286" max="1287" width="3.25" style="114" customWidth="1"/>
    <col min="1288" max="1288" width="2" style="114" customWidth="1"/>
    <col min="1289" max="1290" width="3.25" style="114" customWidth="1"/>
    <col min="1291" max="1291" width="2" style="114" customWidth="1"/>
    <col min="1292" max="1293" width="3.25" style="114" customWidth="1"/>
    <col min="1294" max="1294" width="2" style="114" customWidth="1"/>
    <col min="1295" max="1296" width="3.25" style="114" customWidth="1"/>
    <col min="1297" max="1297" width="2" style="114" customWidth="1"/>
    <col min="1298" max="1299" width="3.25" style="114" customWidth="1"/>
    <col min="1300" max="1300" width="2" style="114" customWidth="1"/>
    <col min="1301" max="1301" width="3.25" style="114" customWidth="1"/>
    <col min="1302" max="1302" width="2" style="114" customWidth="1"/>
    <col min="1303" max="1303" width="3.25" style="114" customWidth="1"/>
    <col min="1304" max="1304" width="2" style="114" customWidth="1"/>
    <col min="1305" max="1305" width="3.25" style="114" customWidth="1"/>
    <col min="1306" max="1306" width="2" style="114" customWidth="1"/>
    <col min="1307" max="1307" width="3.25" style="114" customWidth="1"/>
    <col min="1308" max="1308" width="2" style="114" customWidth="1"/>
    <col min="1309" max="1309" width="3.25" style="114" customWidth="1"/>
    <col min="1310" max="1310" width="2" style="114" customWidth="1"/>
    <col min="1311" max="1311" width="3.25" style="114" customWidth="1"/>
    <col min="1312" max="1312" width="14.375" style="114" customWidth="1"/>
    <col min="1313" max="1536" width="9" style="114"/>
    <col min="1537" max="1537" width="4.875" style="114" customWidth="1"/>
    <col min="1538" max="1538" width="4.375" style="114" customWidth="1"/>
    <col min="1539" max="1539" width="12.25" style="114" customWidth="1"/>
    <col min="1540" max="1540" width="3.25" style="114" customWidth="1"/>
    <col min="1541" max="1541" width="2" style="114" customWidth="1"/>
    <col min="1542" max="1543" width="3.25" style="114" customWidth="1"/>
    <col min="1544" max="1544" width="2" style="114" customWidth="1"/>
    <col min="1545" max="1546" width="3.25" style="114" customWidth="1"/>
    <col min="1547" max="1547" width="2" style="114" customWidth="1"/>
    <col min="1548" max="1549" width="3.25" style="114" customWidth="1"/>
    <col min="1550" max="1550" width="2" style="114" customWidth="1"/>
    <col min="1551" max="1552" width="3.25" style="114" customWidth="1"/>
    <col min="1553" max="1553" width="2" style="114" customWidth="1"/>
    <col min="1554" max="1555" width="3.25" style="114" customWidth="1"/>
    <col min="1556" max="1556" width="2" style="114" customWidth="1"/>
    <col min="1557" max="1557" width="3.25" style="114" customWidth="1"/>
    <col min="1558" max="1558" width="2" style="114" customWidth="1"/>
    <col min="1559" max="1559" width="3.25" style="114" customWidth="1"/>
    <col min="1560" max="1560" width="2" style="114" customWidth="1"/>
    <col min="1561" max="1561" width="3.25" style="114" customWidth="1"/>
    <col min="1562" max="1562" width="2" style="114" customWidth="1"/>
    <col min="1563" max="1563" width="3.25" style="114" customWidth="1"/>
    <col min="1564" max="1564" width="2" style="114" customWidth="1"/>
    <col min="1565" max="1565" width="3.25" style="114" customWidth="1"/>
    <col min="1566" max="1566" width="2" style="114" customWidth="1"/>
    <col min="1567" max="1567" width="3.25" style="114" customWidth="1"/>
    <col min="1568" max="1568" width="14.375" style="114" customWidth="1"/>
    <col min="1569" max="1792" width="9" style="114"/>
    <col min="1793" max="1793" width="4.875" style="114" customWidth="1"/>
    <col min="1794" max="1794" width="4.375" style="114" customWidth="1"/>
    <col min="1795" max="1795" width="12.25" style="114" customWidth="1"/>
    <col min="1796" max="1796" width="3.25" style="114" customWidth="1"/>
    <col min="1797" max="1797" width="2" style="114" customWidth="1"/>
    <col min="1798" max="1799" width="3.25" style="114" customWidth="1"/>
    <col min="1800" max="1800" width="2" style="114" customWidth="1"/>
    <col min="1801" max="1802" width="3.25" style="114" customWidth="1"/>
    <col min="1803" max="1803" width="2" style="114" customWidth="1"/>
    <col min="1804" max="1805" width="3.25" style="114" customWidth="1"/>
    <col min="1806" max="1806" width="2" style="114" customWidth="1"/>
    <col min="1807" max="1808" width="3.25" style="114" customWidth="1"/>
    <col min="1809" max="1809" width="2" style="114" customWidth="1"/>
    <col min="1810" max="1811" width="3.25" style="114" customWidth="1"/>
    <col min="1812" max="1812" width="2" style="114" customWidth="1"/>
    <col min="1813" max="1813" width="3.25" style="114" customWidth="1"/>
    <col min="1814" max="1814" width="2" style="114" customWidth="1"/>
    <col min="1815" max="1815" width="3.25" style="114" customWidth="1"/>
    <col min="1816" max="1816" width="2" style="114" customWidth="1"/>
    <col min="1817" max="1817" width="3.25" style="114" customWidth="1"/>
    <col min="1818" max="1818" width="2" style="114" customWidth="1"/>
    <col min="1819" max="1819" width="3.25" style="114" customWidth="1"/>
    <col min="1820" max="1820" width="2" style="114" customWidth="1"/>
    <col min="1821" max="1821" width="3.25" style="114" customWidth="1"/>
    <col min="1822" max="1822" width="2" style="114" customWidth="1"/>
    <col min="1823" max="1823" width="3.25" style="114" customWidth="1"/>
    <col min="1824" max="1824" width="14.375" style="114" customWidth="1"/>
    <col min="1825" max="2048" width="9" style="114"/>
    <col min="2049" max="2049" width="4.875" style="114" customWidth="1"/>
    <col min="2050" max="2050" width="4.375" style="114" customWidth="1"/>
    <col min="2051" max="2051" width="12.25" style="114" customWidth="1"/>
    <col min="2052" max="2052" width="3.25" style="114" customWidth="1"/>
    <col min="2053" max="2053" width="2" style="114" customWidth="1"/>
    <col min="2054" max="2055" width="3.25" style="114" customWidth="1"/>
    <col min="2056" max="2056" width="2" style="114" customWidth="1"/>
    <col min="2057" max="2058" width="3.25" style="114" customWidth="1"/>
    <col min="2059" max="2059" width="2" style="114" customWidth="1"/>
    <col min="2060" max="2061" width="3.25" style="114" customWidth="1"/>
    <col min="2062" max="2062" width="2" style="114" customWidth="1"/>
    <col min="2063" max="2064" width="3.25" style="114" customWidth="1"/>
    <col min="2065" max="2065" width="2" style="114" customWidth="1"/>
    <col min="2066" max="2067" width="3.25" style="114" customWidth="1"/>
    <col min="2068" max="2068" width="2" style="114" customWidth="1"/>
    <col min="2069" max="2069" width="3.25" style="114" customWidth="1"/>
    <col min="2070" max="2070" width="2" style="114" customWidth="1"/>
    <col min="2071" max="2071" width="3.25" style="114" customWidth="1"/>
    <col min="2072" max="2072" width="2" style="114" customWidth="1"/>
    <col min="2073" max="2073" width="3.25" style="114" customWidth="1"/>
    <col min="2074" max="2074" width="2" style="114" customWidth="1"/>
    <col min="2075" max="2075" width="3.25" style="114" customWidth="1"/>
    <col min="2076" max="2076" width="2" style="114" customWidth="1"/>
    <col min="2077" max="2077" width="3.25" style="114" customWidth="1"/>
    <col min="2078" max="2078" width="2" style="114" customWidth="1"/>
    <col min="2079" max="2079" width="3.25" style="114" customWidth="1"/>
    <col min="2080" max="2080" width="14.375" style="114" customWidth="1"/>
    <col min="2081" max="2304" width="9" style="114"/>
    <col min="2305" max="2305" width="4.875" style="114" customWidth="1"/>
    <col min="2306" max="2306" width="4.375" style="114" customWidth="1"/>
    <col min="2307" max="2307" width="12.25" style="114" customWidth="1"/>
    <col min="2308" max="2308" width="3.25" style="114" customWidth="1"/>
    <col min="2309" max="2309" width="2" style="114" customWidth="1"/>
    <col min="2310" max="2311" width="3.25" style="114" customWidth="1"/>
    <col min="2312" max="2312" width="2" style="114" customWidth="1"/>
    <col min="2313" max="2314" width="3.25" style="114" customWidth="1"/>
    <col min="2315" max="2315" width="2" style="114" customWidth="1"/>
    <col min="2316" max="2317" width="3.25" style="114" customWidth="1"/>
    <col min="2318" max="2318" width="2" style="114" customWidth="1"/>
    <col min="2319" max="2320" width="3.25" style="114" customWidth="1"/>
    <col min="2321" max="2321" width="2" style="114" customWidth="1"/>
    <col min="2322" max="2323" width="3.25" style="114" customWidth="1"/>
    <col min="2324" max="2324" width="2" style="114" customWidth="1"/>
    <col min="2325" max="2325" width="3.25" style="114" customWidth="1"/>
    <col min="2326" max="2326" width="2" style="114" customWidth="1"/>
    <col min="2327" max="2327" width="3.25" style="114" customWidth="1"/>
    <col min="2328" max="2328" width="2" style="114" customWidth="1"/>
    <col min="2329" max="2329" width="3.25" style="114" customWidth="1"/>
    <col min="2330" max="2330" width="2" style="114" customWidth="1"/>
    <col min="2331" max="2331" width="3.25" style="114" customWidth="1"/>
    <col min="2332" max="2332" width="2" style="114" customWidth="1"/>
    <col min="2333" max="2333" width="3.25" style="114" customWidth="1"/>
    <col min="2334" max="2334" width="2" style="114" customWidth="1"/>
    <col min="2335" max="2335" width="3.25" style="114" customWidth="1"/>
    <col min="2336" max="2336" width="14.375" style="114" customWidth="1"/>
    <col min="2337" max="2560" width="9" style="114"/>
    <col min="2561" max="2561" width="4.875" style="114" customWidth="1"/>
    <col min="2562" max="2562" width="4.375" style="114" customWidth="1"/>
    <col min="2563" max="2563" width="12.25" style="114" customWidth="1"/>
    <col min="2564" max="2564" width="3.25" style="114" customWidth="1"/>
    <col min="2565" max="2565" width="2" style="114" customWidth="1"/>
    <col min="2566" max="2567" width="3.25" style="114" customWidth="1"/>
    <col min="2568" max="2568" width="2" style="114" customWidth="1"/>
    <col min="2569" max="2570" width="3.25" style="114" customWidth="1"/>
    <col min="2571" max="2571" width="2" style="114" customWidth="1"/>
    <col min="2572" max="2573" width="3.25" style="114" customWidth="1"/>
    <col min="2574" max="2574" width="2" style="114" customWidth="1"/>
    <col min="2575" max="2576" width="3.25" style="114" customWidth="1"/>
    <col min="2577" max="2577" width="2" style="114" customWidth="1"/>
    <col min="2578" max="2579" width="3.25" style="114" customWidth="1"/>
    <col min="2580" max="2580" width="2" style="114" customWidth="1"/>
    <col min="2581" max="2581" width="3.25" style="114" customWidth="1"/>
    <col min="2582" max="2582" width="2" style="114" customWidth="1"/>
    <col min="2583" max="2583" width="3.25" style="114" customWidth="1"/>
    <col min="2584" max="2584" width="2" style="114" customWidth="1"/>
    <col min="2585" max="2585" width="3.25" style="114" customWidth="1"/>
    <col min="2586" max="2586" width="2" style="114" customWidth="1"/>
    <col min="2587" max="2587" width="3.25" style="114" customWidth="1"/>
    <col min="2588" max="2588" width="2" style="114" customWidth="1"/>
    <col min="2589" max="2589" width="3.25" style="114" customWidth="1"/>
    <col min="2590" max="2590" width="2" style="114" customWidth="1"/>
    <col min="2591" max="2591" width="3.25" style="114" customWidth="1"/>
    <col min="2592" max="2592" width="14.375" style="114" customWidth="1"/>
    <col min="2593" max="2816" width="9" style="114"/>
    <col min="2817" max="2817" width="4.875" style="114" customWidth="1"/>
    <col min="2818" max="2818" width="4.375" style="114" customWidth="1"/>
    <col min="2819" max="2819" width="12.25" style="114" customWidth="1"/>
    <col min="2820" max="2820" width="3.25" style="114" customWidth="1"/>
    <col min="2821" max="2821" width="2" style="114" customWidth="1"/>
    <col min="2822" max="2823" width="3.25" style="114" customWidth="1"/>
    <col min="2824" max="2824" width="2" style="114" customWidth="1"/>
    <col min="2825" max="2826" width="3.25" style="114" customWidth="1"/>
    <col min="2827" max="2827" width="2" style="114" customWidth="1"/>
    <col min="2828" max="2829" width="3.25" style="114" customWidth="1"/>
    <col min="2830" max="2830" width="2" style="114" customWidth="1"/>
    <col min="2831" max="2832" width="3.25" style="114" customWidth="1"/>
    <col min="2833" max="2833" width="2" style="114" customWidth="1"/>
    <col min="2834" max="2835" width="3.25" style="114" customWidth="1"/>
    <col min="2836" max="2836" width="2" style="114" customWidth="1"/>
    <col min="2837" max="2837" width="3.25" style="114" customWidth="1"/>
    <col min="2838" max="2838" width="2" style="114" customWidth="1"/>
    <col min="2839" max="2839" width="3.25" style="114" customWidth="1"/>
    <col min="2840" max="2840" width="2" style="114" customWidth="1"/>
    <col min="2841" max="2841" width="3.25" style="114" customWidth="1"/>
    <col min="2842" max="2842" width="2" style="114" customWidth="1"/>
    <col min="2843" max="2843" width="3.25" style="114" customWidth="1"/>
    <col min="2844" max="2844" width="2" style="114" customWidth="1"/>
    <col min="2845" max="2845" width="3.25" style="114" customWidth="1"/>
    <col min="2846" max="2846" width="2" style="114" customWidth="1"/>
    <col min="2847" max="2847" width="3.25" style="114" customWidth="1"/>
    <col min="2848" max="2848" width="14.375" style="114" customWidth="1"/>
    <col min="2849" max="3072" width="9" style="114"/>
    <col min="3073" max="3073" width="4.875" style="114" customWidth="1"/>
    <col min="3074" max="3074" width="4.375" style="114" customWidth="1"/>
    <col min="3075" max="3075" width="12.25" style="114" customWidth="1"/>
    <col min="3076" max="3076" width="3.25" style="114" customWidth="1"/>
    <col min="3077" max="3077" width="2" style="114" customWidth="1"/>
    <col min="3078" max="3079" width="3.25" style="114" customWidth="1"/>
    <col min="3080" max="3080" width="2" style="114" customWidth="1"/>
    <col min="3081" max="3082" width="3.25" style="114" customWidth="1"/>
    <col min="3083" max="3083" width="2" style="114" customWidth="1"/>
    <col min="3084" max="3085" width="3.25" style="114" customWidth="1"/>
    <col min="3086" max="3086" width="2" style="114" customWidth="1"/>
    <col min="3087" max="3088" width="3.25" style="114" customWidth="1"/>
    <col min="3089" max="3089" width="2" style="114" customWidth="1"/>
    <col min="3090" max="3091" width="3.25" style="114" customWidth="1"/>
    <col min="3092" max="3092" width="2" style="114" customWidth="1"/>
    <col min="3093" max="3093" width="3.25" style="114" customWidth="1"/>
    <col min="3094" max="3094" width="2" style="114" customWidth="1"/>
    <col min="3095" max="3095" width="3.25" style="114" customWidth="1"/>
    <col min="3096" max="3096" width="2" style="114" customWidth="1"/>
    <col min="3097" max="3097" width="3.25" style="114" customWidth="1"/>
    <col min="3098" max="3098" width="2" style="114" customWidth="1"/>
    <col min="3099" max="3099" width="3.25" style="114" customWidth="1"/>
    <col min="3100" max="3100" width="2" style="114" customWidth="1"/>
    <col min="3101" max="3101" width="3.25" style="114" customWidth="1"/>
    <col min="3102" max="3102" width="2" style="114" customWidth="1"/>
    <col min="3103" max="3103" width="3.25" style="114" customWidth="1"/>
    <col min="3104" max="3104" width="14.375" style="114" customWidth="1"/>
    <col min="3105" max="3328" width="9" style="114"/>
    <col min="3329" max="3329" width="4.875" style="114" customWidth="1"/>
    <col min="3330" max="3330" width="4.375" style="114" customWidth="1"/>
    <col min="3331" max="3331" width="12.25" style="114" customWidth="1"/>
    <col min="3332" max="3332" width="3.25" style="114" customWidth="1"/>
    <col min="3333" max="3333" width="2" style="114" customWidth="1"/>
    <col min="3334" max="3335" width="3.25" style="114" customWidth="1"/>
    <col min="3336" max="3336" width="2" style="114" customWidth="1"/>
    <col min="3337" max="3338" width="3.25" style="114" customWidth="1"/>
    <col min="3339" max="3339" width="2" style="114" customWidth="1"/>
    <col min="3340" max="3341" width="3.25" style="114" customWidth="1"/>
    <col min="3342" max="3342" width="2" style="114" customWidth="1"/>
    <col min="3343" max="3344" width="3.25" style="114" customWidth="1"/>
    <col min="3345" max="3345" width="2" style="114" customWidth="1"/>
    <col min="3346" max="3347" width="3.25" style="114" customWidth="1"/>
    <col min="3348" max="3348" width="2" style="114" customWidth="1"/>
    <col min="3349" max="3349" width="3.25" style="114" customWidth="1"/>
    <col min="3350" max="3350" width="2" style="114" customWidth="1"/>
    <col min="3351" max="3351" width="3.25" style="114" customWidth="1"/>
    <col min="3352" max="3352" width="2" style="114" customWidth="1"/>
    <col min="3353" max="3353" width="3.25" style="114" customWidth="1"/>
    <col min="3354" max="3354" width="2" style="114" customWidth="1"/>
    <col min="3355" max="3355" width="3.25" style="114" customWidth="1"/>
    <col min="3356" max="3356" width="2" style="114" customWidth="1"/>
    <col min="3357" max="3357" width="3.25" style="114" customWidth="1"/>
    <col min="3358" max="3358" width="2" style="114" customWidth="1"/>
    <col min="3359" max="3359" width="3.25" style="114" customWidth="1"/>
    <col min="3360" max="3360" width="14.375" style="114" customWidth="1"/>
    <col min="3361" max="3584" width="9" style="114"/>
    <col min="3585" max="3585" width="4.875" style="114" customWidth="1"/>
    <col min="3586" max="3586" width="4.375" style="114" customWidth="1"/>
    <col min="3587" max="3587" width="12.25" style="114" customWidth="1"/>
    <col min="3588" max="3588" width="3.25" style="114" customWidth="1"/>
    <col min="3589" max="3589" width="2" style="114" customWidth="1"/>
    <col min="3590" max="3591" width="3.25" style="114" customWidth="1"/>
    <col min="3592" max="3592" width="2" style="114" customWidth="1"/>
    <col min="3593" max="3594" width="3.25" style="114" customWidth="1"/>
    <col min="3595" max="3595" width="2" style="114" customWidth="1"/>
    <col min="3596" max="3597" width="3.25" style="114" customWidth="1"/>
    <col min="3598" max="3598" width="2" style="114" customWidth="1"/>
    <col min="3599" max="3600" width="3.25" style="114" customWidth="1"/>
    <col min="3601" max="3601" width="2" style="114" customWidth="1"/>
    <col min="3602" max="3603" width="3.25" style="114" customWidth="1"/>
    <col min="3604" max="3604" width="2" style="114" customWidth="1"/>
    <col min="3605" max="3605" width="3.25" style="114" customWidth="1"/>
    <col min="3606" max="3606" width="2" style="114" customWidth="1"/>
    <col min="3607" max="3607" width="3.25" style="114" customWidth="1"/>
    <col min="3608" max="3608" width="2" style="114" customWidth="1"/>
    <col min="3609" max="3609" width="3.25" style="114" customWidth="1"/>
    <col min="3610" max="3610" width="2" style="114" customWidth="1"/>
    <col min="3611" max="3611" width="3.25" style="114" customWidth="1"/>
    <col min="3612" max="3612" width="2" style="114" customWidth="1"/>
    <col min="3613" max="3613" width="3.25" style="114" customWidth="1"/>
    <col min="3614" max="3614" width="2" style="114" customWidth="1"/>
    <col min="3615" max="3615" width="3.25" style="114" customWidth="1"/>
    <col min="3616" max="3616" width="14.375" style="114" customWidth="1"/>
    <col min="3617" max="3840" width="9" style="114"/>
    <col min="3841" max="3841" width="4.875" style="114" customWidth="1"/>
    <col min="3842" max="3842" width="4.375" style="114" customWidth="1"/>
    <col min="3843" max="3843" width="12.25" style="114" customWidth="1"/>
    <col min="3844" max="3844" width="3.25" style="114" customWidth="1"/>
    <col min="3845" max="3845" width="2" style="114" customWidth="1"/>
    <col min="3846" max="3847" width="3.25" style="114" customWidth="1"/>
    <col min="3848" max="3848" width="2" style="114" customWidth="1"/>
    <col min="3849" max="3850" width="3.25" style="114" customWidth="1"/>
    <col min="3851" max="3851" width="2" style="114" customWidth="1"/>
    <col min="3852" max="3853" width="3.25" style="114" customWidth="1"/>
    <col min="3854" max="3854" width="2" style="114" customWidth="1"/>
    <col min="3855" max="3856" width="3.25" style="114" customWidth="1"/>
    <col min="3857" max="3857" width="2" style="114" customWidth="1"/>
    <col min="3858" max="3859" width="3.25" style="114" customWidth="1"/>
    <col min="3860" max="3860" width="2" style="114" customWidth="1"/>
    <col min="3861" max="3861" width="3.25" style="114" customWidth="1"/>
    <col min="3862" max="3862" width="2" style="114" customWidth="1"/>
    <col min="3863" max="3863" width="3.25" style="114" customWidth="1"/>
    <col min="3864" max="3864" width="2" style="114" customWidth="1"/>
    <col min="3865" max="3865" width="3.25" style="114" customWidth="1"/>
    <col min="3866" max="3866" width="2" style="114" customWidth="1"/>
    <col min="3867" max="3867" width="3.25" style="114" customWidth="1"/>
    <col min="3868" max="3868" width="2" style="114" customWidth="1"/>
    <col min="3869" max="3869" width="3.25" style="114" customWidth="1"/>
    <col min="3870" max="3870" width="2" style="114" customWidth="1"/>
    <col min="3871" max="3871" width="3.25" style="114" customWidth="1"/>
    <col min="3872" max="3872" width="14.375" style="114" customWidth="1"/>
    <col min="3873" max="4096" width="9" style="114"/>
    <col min="4097" max="4097" width="4.875" style="114" customWidth="1"/>
    <col min="4098" max="4098" width="4.375" style="114" customWidth="1"/>
    <col min="4099" max="4099" width="12.25" style="114" customWidth="1"/>
    <col min="4100" max="4100" width="3.25" style="114" customWidth="1"/>
    <col min="4101" max="4101" width="2" style="114" customWidth="1"/>
    <col min="4102" max="4103" width="3.25" style="114" customWidth="1"/>
    <col min="4104" max="4104" width="2" style="114" customWidth="1"/>
    <col min="4105" max="4106" width="3.25" style="114" customWidth="1"/>
    <col min="4107" max="4107" width="2" style="114" customWidth="1"/>
    <col min="4108" max="4109" width="3.25" style="114" customWidth="1"/>
    <col min="4110" max="4110" width="2" style="114" customWidth="1"/>
    <col min="4111" max="4112" width="3.25" style="114" customWidth="1"/>
    <col min="4113" max="4113" width="2" style="114" customWidth="1"/>
    <col min="4114" max="4115" width="3.25" style="114" customWidth="1"/>
    <col min="4116" max="4116" width="2" style="114" customWidth="1"/>
    <col min="4117" max="4117" width="3.25" style="114" customWidth="1"/>
    <col min="4118" max="4118" width="2" style="114" customWidth="1"/>
    <col min="4119" max="4119" width="3.25" style="114" customWidth="1"/>
    <col min="4120" max="4120" width="2" style="114" customWidth="1"/>
    <col min="4121" max="4121" width="3.25" style="114" customWidth="1"/>
    <col min="4122" max="4122" width="2" style="114" customWidth="1"/>
    <col min="4123" max="4123" width="3.25" style="114" customWidth="1"/>
    <col min="4124" max="4124" width="2" style="114" customWidth="1"/>
    <col min="4125" max="4125" width="3.25" style="114" customWidth="1"/>
    <col min="4126" max="4126" width="2" style="114" customWidth="1"/>
    <col min="4127" max="4127" width="3.25" style="114" customWidth="1"/>
    <col min="4128" max="4128" width="14.375" style="114" customWidth="1"/>
    <col min="4129" max="4352" width="9" style="114"/>
    <col min="4353" max="4353" width="4.875" style="114" customWidth="1"/>
    <col min="4354" max="4354" width="4.375" style="114" customWidth="1"/>
    <col min="4355" max="4355" width="12.25" style="114" customWidth="1"/>
    <col min="4356" max="4356" width="3.25" style="114" customWidth="1"/>
    <col min="4357" max="4357" width="2" style="114" customWidth="1"/>
    <col min="4358" max="4359" width="3.25" style="114" customWidth="1"/>
    <col min="4360" max="4360" width="2" style="114" customWidth="1"/>
    <col min="4361" max="4362" width="3.25" style="114" customWidth="1"/>
    <col min="4363" max="4363" width="2" style="114" customWidth="1"/>
    <col min="4364" max="4365" width="3.25" style="114" customWidth="1"/>
    <col min="4366" max="4366" width="2" style="114" customWidth="1"/>
    <col min="4367" max="4368" width="3.25" style="114" customWidth="1"/>
    <col min="4369" max="4369" width="2" style="114" customWidth="1"/>
    <col min="4370" max="4371" width="3.25" style="114" customWidth="1"/>
    <col min="4372" max="4372" width="2" style="114" customWidth="1"/>
    <col min="4373" max="4373" width="3.25" style="114" customWidth="1"/>
    <col min="4374" max="4374" width="2" style="114" customWidth="1"/>
    <col min="4375" max="4375" width="3.25" style="114" customWidth="1"/>
    <col min="4376" max="4376" width="2" style="114" customWidth="1"/>
    <col min="4377" max="4377" width="3.25" style="114" customWidth="1"/>
    <col min="4378" max="4378" width="2" style="114" customWidth="1"/>
    <col min="4379" max="4379" width="3.25" style="114" customWidth="1"/>
    <col min="4380" max="4380" width="2" style="114" customWidth="1"/>
    <col min="4381" max="4381" width="3.25" style="114" customWidth="1"/>
    <col min="4382" max="4382" width="2" style="114" customWidth="1"/>
    <col min="4383" max="4383" width="3.25" style="114" customWidth="1"/>
    <col min="4384" max="4384" width="14.375" style="114" customWidth="1"/>
    <col min="4385" max="4608" width="9" style="114"/>
    <col min="4609" max="4609" width="4.875" style="114" customWidth="1"/>
    <col min="4610" max="4610" width="4.375" style="114" customWidth="1"/>
    <col min="4611" max="4611" width="12.25" style="114" customWidth="1"/>
    <col min="4612" max="4612" width="3.25" style="114" customWidth="1"/>
    <col min="4613" max="4613" width="2" style="114" customWidth="1"/>
    <col min="4614" max="4615" width="3.25" style="114" customWidth="1"/>
    <col min="4616" max="4616" width="2" style="114" customWidth="1"/>
    <col min="4617" max="4618" width="3.25" style="114" customWidth="1"/>
    <col min="4619" max="4619" width="2" style="114" customWidth="1"/>
    <col min="4620" max="4621" width="3.25" style="114" customWidth="1"/>
    <col min="4622" max="4622" width="2" style="114" customWidth="1"/>
    <col min="4623" max="4624" width="3.25" style="114" customWidth="1"/>
    <col min="4625" max="4625" width="2" style="114" customWidth="1"/>
    <col min="4626" max="4627" width="3.25" style="114" customWidth="1"/>
    <col min="4628" max="4628" width="2" style="114" customWidth="1"/>
    <col min="4629" max="4629" width="3.25" style="114" customWidth="1"/>
    <col min="4630" max="4630" width="2" style="114" customWidth="1"/>
    <col min="4631" max="4631" width="3.25" style="114" customWidth="1"/>
    <col min="4632" max="4632" width="2" style="114" customWidth="1"/>
    <col min="4633" max="4633" width="3.25" style="114" customWidth="1"/>
    <col min="4634" max="4634" width="2" style="114" customWidth="1"/>
    <col min="4635" max="4635" width="3.25" style="114" customWidth="1"/>
    <col min="4636" max="4636" width="2" style="114" customWidth="1"/>
    <col min="4637" max="4637" width="3.25" style="114" customWidth="1"/>
    <col min="4638" max="4638" width="2" style="114" customWidth="1"/>
    <col min="4639" max="4639" width="3.25" style="114" customWidth="1"/>
    <col min="4640" max="4640" width="14.375" style="114" customWidth="1"/>
    <col min="4641" max="4864" width="9" style="114"/>
    <col min="4865" max="4865" width="4.875" style="114" customWidth="1"/>
    <col min="4866" max="4866" width="4.375" style="114" customWidth="1"/>
    <col min="4867" max="4867" width="12.25" style="114" customWidth="1"/>
    <col min="4868" max="4868" width="3.25" style="114" customWidth="1"/>
    <col min="4869" max="4869" width="2" style="114" customWidth="1"/>
    <col min="4870" max="4871" width="3.25" style="114" customWidth="1"/>
    <col min="4872" max="4872" width="2" style="114" customWidth="1"/>
    <col min="4873" max="4874" width="3.25" style="114" customWidth="1"/>
    <col min="4875" max="4875" width="2" style="114" customWidth="1"/>
    <col min="4876" max="4877" width="3.25" style="114" customWidth="1"/>
    <col min="4878" max="4878" width="2" style="114" customWidth="1"/>
    <col min="4879" max="4880" width="3.25" style="114" customWidth="1"/>
    <col min="4881" max="4881" width="2" style="114" customWidth="1"/>
    <col min="4882" max="4883" width="3.25" style="114" customWidth="1"/>
    <col min="4884" max="4884" width="2" style="114" customWidth="1"/>
    <col min="4885" max="4885" width="3.25" style="114" customWidth="1"/>
    <col min="4886" max="4886" width="2" style="114" customWidth="1"/>
    <col min="4887" max="4887" width="3.25" style="114" customWidth="1"/>
    <col min="4888" max="4888" width="2" style="114" customWidth="1"/>
    <col min="4889" max="4889" width="3.25" style="114" customWidth="1"/>
    <col min="4890" max="4890" width="2" style="114" customWidth="1"/>
    <col min="4891" max="4891" width="3.25" style="114" customWidth="1"/>
    <col min="4892" max="4892" width="2" style="114" customWidth="1"/>
    <col min="4893" max="4893" width="3.25" style="114" customWidth="1"/>
    <col min="4894" max="4894" width="2" style="114" customWidth="1"/>
    <col min="4895" max="4895" width="3.25" style="114" customWidth="1"/>
    <col min="4896" max="4896" width="14.375" style="114" customWidth="1"/>
    <col min="4897" max="5120" width="9" style="114"/>
    <col min="5121" max="5121" width="4.875" style="114" customWidth="1"/>
    <col min="5122" max="5122" width="4.375" style="114" customWidth="1"/>
    <col min="5123" max="5123" width="12.25" style="114" customWidth="1"/>
    <col min="5124" max="5124" width="3.25" style="114" customWidth="1"/>
    <col min="5125" max="5125" width="2" style="114" customWidth="1"/>
    <col min="5126" max="5127" width="3.25" style="114" customWidth="1"/>
    <col min="5128" max="5128" width="2" style="114" customWidth="1"/>
    <col min="5129" max="5130" width="3.25" style="114" customWidth="1"/>
    <col min="5131" max="5131" width="2" style="114" customWidth="1"/>
    <col min="5132" max="5133" width="3.25" style="114" customWidth="1"/>
    <col min="5134" max="5134" width="2" style="114" customWidth="1"/>
    <col min="5135" max="5136" width="3.25" style="114" customWidth="1"/>
    <col min="5137" max="5137" width="2" style="114" customWidth="1"/>
    <col min="5138" max="5139" width="3.25" style="114" customWidth="1"/>
    <col min="5140" max="5140" width="2" style="114" customWidth="1"/>
    <col min="5141" max="5141" width="3.25" style="114" customWidth="1"/>
    <col min="5142" max="5142" width="2" style="114" customWidth="1"/>
    <col min="5143" max="5143" width="3.25" style="114" customWidth="1"/>
    <col min="5144" max="5144" width="2" style="114" customWidth="1"/>
    <col min="5145" max="5145" width="3.25" style="114" customWidth="1"/>
    <col min="5146" max="5146" width="2" style="114" customWidth="1"/>
    <col min="5147" max="5147" width="3.25" style="114" customWidth="1"/>
    <col min="5148" max="5148" width="2" style="114" customWidth="1"/>
    <col min="5149" max="5149" width="3.25" style="114" customWidth="1"/>
    <col min="5150" max="5150" width="2" style="114" customWidth="1"/>
    <col min="5151" max="5151" width="3.25" style="114" customWidth="1"/>
    <col min="5152" max="5152" width="14.375" style="114" customWidth="1"/>
    <col min="5153" max="5376" width="9" style="114"/>
    <col min="5377" max="5377" width="4.875" style="114" customWidth="1"/>
    <col min="5378" max="5378" width="4.375" style="114" customWidth="1"/>
    <col min="5379" max="5379" width="12.25" style="114" customWidth="1"/>
    <col min="5380" max="5380" width="3.25" style="114" customWidth="1"/>
    <col min="5381" max="5381" width="2" style="114" customWidth="1"/>
    <col min="5382" max="5383" width="3.25" style="114" customWidth="1"/>
    <col min="5384" max="5384" width="2" style="114" customWidth="1"/>
    <col min="5385" max="5386" width="3.25" style="114" customWidth="1"/>
    <col min="5387" max="5387" width="2" style="114" customWidth="1"/>
    <col min="5388" max="5389" width="3.25" style="114" customWidth="1"/>
    <col min="5390" max="5390" width="2" style="114" customWidth="1"/>
    <col min="5391" max="5392" width="3.25" style="114" customWidth="1"/>
    <col min="5393" max="5393" width="2" style="114" customWidth="1"/>
    <col min="5394" max="5395" width="3.25" style="114" customWidth="1"/>
    <col min="5396" max="5396" width="2" style="114" customWidth="1"/>
    <col min="5397" max="5397" width="3.25" style="114" customWidth="1"/>
    <col min="5398" max="5398" width="2" style="114" customWidth="1"/>
    <col min="5399" max="5399" width="3.25" style="114" customWidth="1"/>
    <col min="5400" max="5400" width="2" style="114" customWidth="1"/>
    <col min="5401" max="5401" width="3.25" style="114" customWidth="1"/>
    <col min="5402" max="5402" width="2" style="114" customWidth="1"/>
    <col min="5403" max="5403" width="3.25" style="114" customWidth="1"/>
    <col min="5404" max="5404" width="2" style="114" customWidth="1"/>
    <col min="5405" max="5405" width="3.25" style="114" customWidth="1"/>
    <col min="5406" max="5406" width="2" style="114" customWidth="1"/>
    <col min="5407" max="5407" width="3.25" style="114" customWidth="1"/>
    <col min="5408" max="5408" width="14.375" style="114" customWidth="1"/>
    <col min="5409" max="5632" width="9" style="114"/>
    <col min="5633" max="5633" width="4.875" style="114" customWidth="1"/>
    <col min="5634" max="5634" width="4.375" style="114" customWidth="1"/>
    <col min="5635" max="5635" width="12.25" style="114" customWidth="1"/>
    <col min="5636" max="5636" width="3.25" style="114" customWidth="1"/>
    <col min="5637" max="5637" width="2" style="114" customWidth="1"/>
    <col min="5638" max="5639" width="3.25" style="114" customWidth="1"/>
    <col min="5640" max="5640" width="2" style="114" customWidth="1"/>
    <col min="5641" max="5642" width="3.25" style="114" customWidth="1"/>
    <col min="5643" max="5643" width="2" style="114" customWidth="1"/>
    <col min="5644" max="5645" width="3.25" style="114" customWidth="1"/>
    <col min="5646" max="5646" width="2" style="114" customWidth="1"/>
    <col min="5647" max="5648" width="3.25" style="114" customWidth="1"/>
    <col min="5649" max="5649" width="2" style="114" customWidth="1"/>
    <col min="5650" max="5651" width="3.25" style="114" customWidth="1"/>
    <col min="5652" max="5652" width="2" style="114" customWidth="1"/>
    <col min="5653" max="5653" width="3.25" style="114" customWidth="1"/>
    <col min="5654" max="5654" width="2" style="114" customWidth="1"/>
    <col min="5655" max="5655" width="3.25" style="114" customWidth="1"/>
    <col min="5656" max="5656" width="2" style="114" customWidth="1"/>
    <col min="5657" max="5657" width="3.25" style="114" customWidth="1"/>
    <col min="5658" max="5658" width="2" style="114" customWidth="1"/>
    <col min="5659" max="5659" width="3.25" style="114" customWidth="1"/>
    <col min="5660" max="5660" width="2" style="114" customWidth="1"/>
    <col min="5661" max="5661" width="3.25" style="114" customWidth="1"/>
    <col min="5662" max="5662" width="2" style="114" customWidth="1"/>
    <col min="5663" max="5663" width="3.25" style="114" customWidth="1"/>
    <col min="5664" max="5664" width="14.375" style="114" customWidth="1"/>
    <col min="5665" max="5888" width="9" style="114"/>
    <col min="5889" max="5889" width="4.875" style="114" customWidth="1"/>
    <col min="5890" max="5890" width="4.375" style="114" customWidth="1"/>
    <col min="5891" max="5891" width="12.25" style="114" customWidth="1"/>
    <col min="5892" max="5892" width="3.25" style="114" customWidth="1"/>
    <col min="5893" max="5893" width="2" style="114" customWidth="1"/>
    <col min="5894" max="5895" width="3.25" style="114" customWidth="1"/>
    <col min="5896" max="5896" width="2" style="114" customWidth="1"/>
    <col min="5897" max="5898" width="3.25" style="114" customWidth="1"/>
    <col min="5899" max="5899" width="2" style="114" customWidth="1"/>
    <col min="5900" max="5901" width="3.25" style="114" customWidth="1"/>
    <col min="5902" max="5902" width="2" style="114" customWidth="1"/>
    <col min="5903" max="5904" width="3.25" style="114" customWidth="1"/>
    <col min="5905" max="5905" width="2" style="114" customWidth="1"/>
    <col min="5906" max="5907" width="3.25" style="114" customWidth="1"/>
    <col min="5908" max="5908" width="2" style="114" customWidth="1"/>
    <col min="5909" max="5909" width="3.25" style="114" customWidth="1"/>
    <col min="5910" max="5910" width="2" style="114" customWidth="1"/>
    <col min="5911" max="5911" width="3.25" style="114" customWidth="1"/>
    <col min="5912" max="5912" width="2" style="114" customWidth="1"/>
    <col min="5913" max="5913" width="3.25" style="114" customWidth="1"/>
    <col min="5914" max="5914" width="2" style="114" customWidth="1"/>
    <col min="5915" max="5915" width="3.25" style="114" customWidth="1"/>
    <col min="5916" max="5916" width="2" style="114" customWidth="1"/>
    <col min="5917" max="5917" width="3.25" style="114" customWidth="1"/>
    <col min="5918" max="5918" width="2" style="114" customWidth="1"/>
    <col min="5919" max="5919" width="3.25" style="114" customWidth="1"/>
    <col min="5920" max="5920" width="14.375" style="114" customWidth="1"/>
    <col min="5921" max="6144" width="9" style="114"/>
    <col min="6145" max="6145" width="4.875" style="114" customWidth="1"/>
    <col min="6146" max="6146" width="4.375" style="114" customWidth="1"/>
    <col min="6147" max="6147" width="12.25" style="114" customWidth="1"/>
    <col min="6148" max="6148" width="3.25" style="114" customWidth="1"/>
    <col min="6149" max="6149" width="2" style="114" customWidth="1"/>
    <col min="6150" max="6151" width="3.25" style="114" customWidth="1"/>
    <col min="6152" max="6152" width="2" style="114" customWidth="1"/>
    <col min="6153" max="6154" width="3.25" style="114" customWidth="1"/>
    <col min="6155" max="6155" width="2" style="114" customWidth="1"/>
    <col min="6156" max="6157" width="3.25" style="114" customWidth="1"/>
    <col min="6158" max="6158" width="2" style="114" customWidth="1"/>
    <col min="6159" max="6160" width="3.25" style="114" customWidth="1"/>
    <col min="6161" max="6161" width="2" style="114" customWidth="1"/>
    <col min="6162" max="6163" width="3.25" style="114" customWidth="1"/>
    <col min="6164" max="6164" width="2" style="114" customWidth="1"/>
    <col min="6165" max="6165" width="3.25" style="114" customWidth="1"/>
    <col min="6166" max="6166" width="2" style="114" customWidth="1"/>
    <col min="6167" max="6167" width="3.25" style="114" customWidth="1"/>
    <col min="6168" max="6168" width="2" style="114" customWidth="1"/>
    <col min="6169" max="6169" width="3.25" style="114" customWidth="1"/>
    <col min="6170" max="6170" width="2" style="114" customWidth="1"/>
    <col min="6171" max="6171" width="3.25" style="114" customWidth="1"/>
    <col min="6172" max="6172" width="2" style="114" customWidth="1"/>
    <col min="6173" max="6173" width="3.25" style="114" customWidth="1"/>
    <col min="6174" max="6174" width="2" style="114" customWidth="1"/>
    <col min="6175" max="6175" width="3.25" style="114" customWidth="1"/>
    <col min="6176" max="6176" width="14.375" style="114" customWidth="1"/>
    <col min="6177" max="6400" width="9" style="114"/>
    <col min="6401" max="6401" width="4.875" style="114" customWidth="1"/>
    <col min="6402" max="6402" width="4.375" style="114" customWidth="1"/>
    <col min="6403" max="6403" width="12.25" style="114" customWidth="1"/>
    <col min="6404" max="6404" width="3.25" style="114" customWidth="1"/>
    <col min="6405" max="6405" width="2" style="114" customWidth="1"/>
    <col min="6406" max="6407" width="3.25" style="114" customWidth="1"/>
    <col min="6408" max="6408" width="2" style="114" customWidth="1"/>
    <col min="6409" max="6410" width="3.25" style="114" customWidth="1"/>
    <col min="6411" max="6411" width="2" style="114" customWidth="1"/>
    <col min="6412" max="6413" width="3.25" style="114" customWidth="1"/>
    <col min="6414" max="6414" width="2" style="114" customWidth="1"/>
    <col min="6415" max="6416" width="3.25" style="114" customWidth="1"/>
    <col min="6417" max="6417" width="2" style="114" customWidth="1"/>
    <col min="6418" max="6419" width="3.25" style="114" customWidth="1"/>
    <col min="6420" max="6420" width="2" style="114" customWidth="1"/>
    <col min="6421" max="6421" width="3.25" style="114" customWidth="1"/>
    <col min="6422" max="6422" width="2" style="114" customWidth="1"/>
    <col min="6423" max="6423" width="3.25" style="114" customWidth="1"/>
    <col min="6424" max="6424" width="2" style="114" customWidth="1"/>
    <col min="6425" max="6425" width="3.25" style="114" customWidth="1"/>
    <col min="6426" max="6426" width="2" style="114" customWidth="1"/>
    <col min="6427" max="6427" width="3.25" style="114" customWidth="1"/>
    <col min="6428" max="6428" width="2" style="114" customWidth="1"/>
    <col min="6429" max="6429" width="3.25" style="114" customWidth="1"/>
    <col min="6430" max="6430" width="2" style="114" customWidth="1"/>
    <col min="6431" max="6431" width="3.25" style="114" customWidth="1"/>
    <col min="6432" max="6432" width="14.375" style="114" customWidth="1"/>
    <col min="6433" max="6656" width="9" style="114"/>
    <col min="6657" max="6657" width="4.875" style="114" customWidth="1"/>
    <col min="6658" max="6658" width="4.375" style="114" customWidth="1"/>
    <col min="6659" max="6659" width="12.25" style="114" customWidth="1"/>
    <col min="6660" max="6660" width="3.25" style="114" customWidth="1"/>
    <col min="6661" max="6661" width="2" style="114" customWidth="1"/>
    <col min="6662" max="6663" width="3.25" style="114" customWidth="1"/>
    <col min="6664" max="6664" width="2" style="114" customWidth="1"/>
    <col min="6665" max="6666" width="3.25" style="114" customWidth="1"/>
    <col min="6667" max="6667" width="2" style="114" customWidth="1"/>
    <col min="6668" max="6669" width="3.25" style="114" customWidth="1"/>
    <col min="6670" max="6670" width="2" style="114" customWidth="1"/>
    <col min="6671" max="6672" width="3.25" style="114" customWidth="1"/>
    <col min="6673" max="6673" width="2" style="114" customWidth="1"/>
    <col min="6674" max="6675" width="3.25" style="114" customWidth="1"/>
    <col min="6676" max="6676" width="2" style="114" customWidth="1"/>
    <col min="6677" max="6677" width="3.25" style="114" customWidth="1"/>
    <col min="6678" max="6678" width="2" style="114" customWidth="1"/>
    <col min="6679" max="6679" width="3.25" style="114" customWidth="1"/>
    <col min="6680" max="6680" width="2" style="114" customWidth="1"/>
    <col min="6681" max="6681" width="3.25" style="114" customWidth="1"/>
    <col min="6682" max="6682" width="2" style="114" customWidth="1"/>
    <col min="6683" max="6683" width="3.25" style="114" customWidth="1"/>
    <col min="6684" max="6684" width="2" style="114" customWidth="1"/>
    <col min="6685" max="6685" width="3.25" style="114" customWidth="1"/>
    <col min="6686" max="6686" width="2" style="114" customWidth="1"/>
    <col min="6687" max="6687" width="3.25" style="114" customWidth="1"/>
    <col min="6688" max="6688" width="14.375" style="114" customWidth="1"/>
    <col min="6689" max="6912" width="9" style="114"/>
    <col min="6913" max="6913" width="4.875" style="114" customWidth="1"/>
    <col min="6914" max="6914" width="4.375" style="114" customWidth="1"/>
    <col min="6915" max="6915" width="12.25" style="114" customWidth="1"/>
    <col min="6916" max="6916" width="3.25" style="114" customWidth="1"/>
    <col min="6917" max="6917" width="2" style="114" customWidth="1"/>
    <col min="6918" max="6919" width="3.25" style="114" customWidth="1"/>
    <col min="6920" max="6920" width="2" style="114" customWidth="1"/>
    <col min="6921" max="6922" width="3.25" style="114" customWidth="1"/>
    <col min="6923" max="6923" width="2" style="114" customWidth="1"/>
    <col min="6924" max="6925" width="3.25" style="114" customWidth="1"/>
    <col min="6926" max="6926" width="2" style="114" customWidth="1"/>
    <col min="6927" max="6928" width="3.25" style="114" customWidth="1"/>
    <col min="6929" max="6929" width="2" style="114" customWidth="1"/>
    <col min="6930" max="6931" width="3.25" style="114" customWidth="1"/>
    <col min="6932" max="6932" width="2" style="114" customWidth="1"/>
    <col min="6933" max="6933" width="3.25" style="114" customWidth="1"/>
    <col min="6934" max="6934" width="2" style="114" customWidth="1"/>
    <col min="6935" max="6935" width="3.25" style="114" customWidth="1"/>
    <col min="6936" max="6936" width="2" style="114" customWidth="1"/>
    <col min="6937" max="6937" width="3.25" style="114" customWidth="1"/>
    <col min="6938" max="6938" width="2" style="114" customWidth="1"/>
    <col min="6939" max="6939" width="3.25" style="114" customWidth="1"/>
    <col min="6940" max="6940" width="2" style="114" customWidth="1"/>
    <col min="6941" max="6941" width="3.25" style="114" customWidth="1"/>
    <col min="6942" max="6942" width="2" style="114" customWidth="1"/>
    <col min="6943" max="6943" width="3.25" style="114" customWidth="1"/>
    <col min="6944" max="6944" width="14.375" style="114" customWidth="1"/>
    <col min="6945" max="7168" width="9" style="114"/>
    <col min="7169" max="7169" width="4.875" style="114" customWidth="1"/>
    <col min="7170" max="7170" width="4.375" style="114" customWidth="1"/>
    <col min="7171" max="7171" width="12.25" style="114" customWidth="1"/>
    <col min="7172" max="7172" width="3.25" style="114" customWidth="1"/>
    <col min="7173" max="7173" width="2" style="114" customWidth="1"/>
    <col min="7174" max="7175" width="3.25" style="114" customWidth="1"/>
    <col min="7176" max="7176" width="2" style="114" customWidth="1"/>
    <col min="7177" max="7178" width="3.25" style="114" customWidth="1"/>
    <col min="7179" max="7179" width="2" style="114" customWidth="1"/>
    <col min="7180" max="7181" width="3.25" style="114" customWidth="1"/>
    <col min="7182" max="7182" width="2" style="114" customWidth="1"/>
    <col min="7183" max="7184" width="3.25" style="114" customWidth="1"/>
    <col min="7185" max="7185" width="2" style="114" customWidth="1"/>
    <col min="7186" max="7187" width="3.25" style="114" customWidth="1"/>
    <col min="7188" max="7188" width="2" style="114" customWidth="1"/>
    <col min="7189" max="7189" width="3.25" style="114" customWidth="1"/>
    <col min="7190" max="7190" width="2" style="114" customWidth="1"/>
    <col min="7191" max="7191" width="3.25" style="114" customWidth="1"/>
    <col min="7192" max="7192" width="2" style="114" customWidth="1"/>
    <col min="7193" max="7193" width="3.25" style="114" customWidth="1"/>
    <col min="7194" max="7194" width="2" style="114" customWidth="1"/>
    <col min="7195" max="7195" width="3.25" style="114" customWidth="1"/>
    <col min="7196" max="7196" width="2" style="114" customWidth="1"/>
    <col min="7197" max="7197" width="3.25" style="114" customWidth="1"/>
    <col min="7198" max="7198" width="2" style="114" customWidth="1"/>
    <col min="7199" max="7199" width="3.25" style="114" customWidth="1"/>
    <col min="7200" max="7200" width="14.375" style="114" customWidth="1"/>
    <col min="7201" max="7424" width="9" style="114"/>
    <col min="7425" max="7425" width="4.875" style="114" customWidth="1"/>
    <col min="7426" max="7426" width="4.375" style="114" customWidth="1"/>
    <col min="7427" max="7427" width="12.25" style="114" customWidth="1"/>
    <col min="7428" max="7428" width="3.25" style="114" customWidth="1"/>
    <col min="7429" max="7429" width="2" style="114" customWidth="1"/>
    <col min="7430" max="7431" width="3.25" style="114" customWidth="1"/>
    <col min="7432" max="7432" width="2" style="114" customWidth="1"/>
    <col min="7433" max="7434" width="3.25" style="114" customWidth="1"/>
    <col min="7435" max="7435" width="2" style="114" customWidth="1"/>
    <col min="7436" max="7437" width="3.25" style="114" customWidth="1"/>
    <col min="7438" max="7438" width="2" style="114" customWidth="1"/>
    <col min="7439" max="7440" width="3.25" style="114" customWidth="1"/>
    <col min="7441" max="7441" width="2" style="114" customWidth="1"/>
    <col min="7442" max="7443" width="3.25" style="114" customWidth="1"/>
    <col min="7444" max="7444" width="2" style="114" customWidth="1"/>
    <col min="7445" max="7445" width="3.25" style="114" customWidth="1"/>
    <col min="7446" max="7446" width="2" style="114" customWidth="1"/>
    <col min="7447" max="7447" width="3.25" style="114" customWidth="1"/>
    <col min="7448" max="7448" width="2" style="114" customWidth="1"/>
    <col min="7449" max="7449" width="3.25" style="114" customWidth="1"/>
    <col min="7450" max="7450" width="2" style="114" customWidth="1"/>
    <col min="7451" max="7451" width="3.25" style="114" customWidth="1"/>
    <col min="7452" max="7452" width="2" style="114" customWidth="1"/>
    <col min="7453" max="7453" width="3.25" style="114" customWidth="1"/>
    <col min="7454" max="7454" width="2" style="114" customWidth="1"/>
    <col min="7455" max="7455" width="3.25" style="114" customWidth="1"/>
    <col min="7456" max="7456" width="14.375" style="114" customWidth="1"/>
    <col min="7457" max="7680" width="9" style="114"/>
    <col min="7681" max="7681" width="4.875" style="114" customWidth="1"/>
    <col min="7682" max="7682" width="4.375" style="114" customWidth="1"/>
    <col min="7683" max="7683" width="12.25" style="114" customWidth="1"/>
    <col min="7684" max="7684" width="3.25" style="114" customWidth="1"/>
    <col min="7685" max="7685" width="2" style="114" customWidth="1"/>
    <col min="7686" max="7687" width="3.25" style="114" customWidth="1"/>
    <col min="7688" max="7688" width="2" style="114" customWidth="1"/>
    <col min="7689" max="7690" width="3.25" style="114" customWidth="1"/>
    <col min="7691" max="7691" width="2" style="114" customWidth="1"/>
    <col min="7692" max="7693" width="3.25" style="114" customWidth="1"/>
    <col min="7694" max="7694" width="2" style="114" customWidth="1"/>
    <col min="7695" max="7696" width="3.25" style="114" customWidth="1"/>
    <col min="7697" max="7697" width="2" style="114" customWidth="1"/>
    <col min="7698" max="7699" width="3.25" style="114" customWidth="1"/>
    <col min="7700" max="7700" width="2" style="114" customWidth="1"/>
    <col min="7701" max="7701" width="3.25" style="114" customWidth="1"/>
    <col min="7702" max="7702" width="2" style="114" customWidth="1"/>
    <col min="7703" max="7703" width="3.25" style="114" customWidth="1"/>
    <col min="7704" max="7704" width="2" style="114" customWidth="1"/>
    <col min="7705" max="7705" width="3.25" style="114" customWidth="1"/>
    <col min="7706" max="7706" width="2" style="114" customWidth="1"/>
    <col min="7707" max="7707" width="3.25" style="114" customWidth="1"/>
    <col min="7708" max="7708" width="2" style="114" customWidth="1"/>
    <col min="7709" max="7709" width="3.25" style="114" customWidth="1"/>
    <col min="7710" max="7710" width="2" style="114" customWidth="1"/>
    <col min="7711" max="7711" width="3.25" style="114" customWidth="1"/>
    <col min="7712" max="7712" width="14.375" style="114" customWidth="1"/>
    <col min="7713" max="7936" width="9" style="114"/>
    <col min="7937" max="7937" width="4.875" style="114" customWidth="1"/>
    <col min="7938" max="7938" width="4.375" style="114" customWidth="1"/>
    <col min="7939" max="7939" width="12.25" style="114" customWidth="1"/>
    <col min="7940" max="7940" width="3.25" style="114" customWidth="1"/>
    <col min="7941" max="7941" width="2" style="114" customWidth="1"/>
    <col min="7942" max="7943" width="3.25" style="114" customWidth="1"/>
    <col min="7944" max="7944" width="2" style="114" customWidth="1"/>
    <col min="7945" max="7946" width="3.25" style="114" customWidth="1"/>
    <col min="7947" max="7947" width="2" style="114" customWidth="1"/>
    <col min="7948" max="7949" width="3.25" style="114" customWidth="1"/>
    <col min="7950" max="7950" width="2" style="114" customWidth="1"/>
    <col min="7951" max="7952" width="3.25" style="114" customWidth="1"/>
    <col min="7953" max="7953" width="2" style="114" customWidth="1"/>
    <col min="7954" max="7955" width="3.25" style="114" customWidth="1"/>
    <col min="7956" max="7956" width="2" style="114" customWidth="1"/>
    <col min="7957" max="7957" width="3.25" style="114" customWidth="1"/>
    <col min="7958" max="7958" width="2" style="114" customWidth="1"/>
    <col min="7959" max="7959" width="3.25" style="114" customWidth="1"/>
    <col min="7960" max="7960" width="2" style="114" customWidth="1"/>
    <col min="7961" max="7961" width="3.25" style="114" customWidth="1"/>
    <col min="7962" max="7962" width="2" style="114" customWidth="1"/>
    <col min="7963" max="7963" width="3.25" style="114" customWidth="1"/>
    <col min="7964" max="7964" width="2" style="114" customWidth="1"/>
    <col min="7965" max="7965" width="3.25" style="114" customWidth="1"/>
    <col min="7966" max="7966" width="2" style="114" customWidth="1"/>
    <col min="7967" max="7967" width="3.25" style="114" customWidth="1"/>
    <col min="7968" max="7968" width="14.375" style="114" customWidth="1"/>
    <col min="7969" max="8192" width="9" style="114"/>
    <col min="8193" max="8193" width="4.875" style="114" customWidth="1"/>
    <col min="8194" max="8194" width="4.375" style="114" customWidth="1"/>
    <col min="8195" max="8195" width="12.25" style="114" customWidth="1"/>
    <col min="8196" max="8196" width="3.25" style="114" customWidth="1"/>
    <col min="8197" max="8197" width="2" style="114" customWidth="1"/>
    <col min="8198" max="8199" width="3.25" style="114" customWidth="1"/>
    <col min="8200" max="8200" width="2" style="114" customWidth="1"/>
    <col min="8201" max="8202" width="3.25" style="114" customWidth="1"/>
    <col min="8203" max="8203" width="2" style="114" customWidth="1"/>
    <col min="8204" max="8205" width="3.25" style="114" customWidth="1"/>
    <col min="8206" max="8206" width="2" style="114" customWidth="1"/>
    <col min="8207" max="8208" width="3.25" style="114" customWidth="1"/>
    <col min="8209" max="8209" width="2" style="114" customWidth="1"/>
    <col min="8210" max="8211" width="3.25" style="114" customWidth="1"/>
    <col min="8212" max="8212" width="2" style="114" customWidth="1"/>
    <col min="8213" max="8213" width="3.25" style="114" customWidth="1"/>
    <col min="8214" max="8214" width="2" style="114" customWidth="1"/>
    <col min="8215" max="8215" width="3.25" style="114" customWidth="1"/>
    <col min="8216" max="8216" width="2" style="114" customWidth="1"/>
    <col min="8217" max="8217" width="3.25" style="114" customWidth="1"/>
    <col min="8218" max="8218" width="2" style="114" customWidth="1"/>
    <col min="8219" max="8219" width="3.25" style="114" customWidth="1"/>
    <col min="8220" max="8220" width="2" style="114" customWidth="1"/>
    <col min="8221" max="8221" width="3.25" style="114" customWidth="1"/>
    <col min="8222" max="8222" width="2" style="114" customWidth="1"/>
    <col min="8223" max="8223" width="3.25" style="114" customWidth="1"/>
    <col min="8224" max="8224" width="14.375" style="114" customWidth="1"/>
    <col min="8225" max="8448" width="9" style="114"/>
    <col min="8449" max="8449" width="4.875" style="114" customWidth="1"/>
    <col min="8450" max="8450" width="4.375" style="114" customWidth="1"/>
    <col min="8451" max="8451" width="12.25" style="114" customWidth="1"/>
    <col min="8452" max="8452" width="3.25" style="114" customWidth="1"/>
    <col min="8453" max="8453" width="2" style="114" customWidth="1"/>
    <col min="8454" max="8455" width="3.25" style="114" customWidth="1"/>
    <col min="8456" max="8456" width="2" style="114" customWidth="1"/>
    <col min="8457" max="8458" width="3.25" style="114" customWidth="1"/>
    <col min="8459" max="8459" width="2" style="114" customWidth="1"/>
    <col min="8460" max="8461" width="3.25" style="114" customWidth="1"/>
    <col min="8462" max="8462" width="2" style="114" customWidth="1"/>
    <col min="8463" max="8464" width="3.25" style="114" customWidth="1"/>
    <col min="8465" max="8465" width="2" style="114" customWidth="1"/>
    <col min="8466" max="8467" width="3.25" style="114" customWidth="1"/>
    <col min="8468" max="8468" width="2" style="114" customWidth="1"/>
    <col min="8469" max="8469" width="3.25" style="114" customWidth="1"/>
    <col min="8470" max="8470" width="2" style="114" customWidth="1"/>
    <col min="8471" max="8471" width="3.25" style="114" customWidth="1"/>
    <col min="8472" max="8472" width="2" style="114" customWidth="1"/>
    <col min="8473" max="8473" width="3.25" style="114" customWidth="1"/>
    <col min="8474" max="8474" width="2" style="114" customWidth="1"/>
    <col min="8475" max="8475" width="3.25" style="114" customWidth="1"/>
    <col min="8476" max="8476" width="2" style="114" customWidth="1"/>
    <col min="8477" max="8477" width="3.25" style="114" customWidth="1"/>
    <col min="8478" max="8478" width="2" style="114" customWidth="1"/>
    <col min="8479" max="8479" width="3.25" style="114" customWidth="1"/>
    <col min="8480" max="8480" width="14.375" style="114" customWidth="1"/>
    <col min="8481" max="8704" width="9" style="114"/>
    <col min="8705" max="8705" width="4.875" style="114" customWidth="1"/>
    <col min="8706" max="8706" width="4.375" style="114" customWidth="1"/>
    <col min="8707" max="8707" width="12.25" style="114" customWidth="1"/>
    <col min="8708" max="8708" width="3.25" style="114" customWidth="1"/>
    <col min="8709" max="8709" width="2" style="114" customWidth="1"/>
    <col min="8710" max="8711" width="3.25" style="114" customWidth="1"/>
    <col min="8712" max="8712" width="2" style="114" customWidth="1"/>
    <col min="8713" max="8714" width="3.25" style="114" customWidth="1"/>
    <col min="8715" max="8715" width="2" style="114" customWidth="1"/>
    <col min="8716" max="8717" width="3.25" style="114" customWidth="1"/>
    <col min="8718" max="8718" width="2" style="114" customWidth="1"/>
    <col min="8719" max="8720" width="3.25" style="114" customWidth="1"/>
    <col min="8721" max="8721" width="2" style="114" customWidth="1"/>
    <col min="8722" max="8723" width="3.25" style="114" customWidth="1"/>
    <col min="8724" max="8724" width="2" style="114" customWidth="1"/>
    <col min="8725" max="8725" width="3.25" style="114" customWidth="1"/>
    <col min="8726" max="8726" width="2" style="114" customWidth="1"/>
    <col min="8727" max="8727" width="3.25" style="114" customWidth="1"/>
    <col min="8728" max="8728" width="2" style="114" customWidth="1"/>
    <col min="8729" max="8729" width="3.25" style="114" customWidth="1"/>
    <col min="8730" max="8730" width="2" style="114" customWidth="1"/>
    <col min="8731" max="8731" width="3.25" style="114" customWidth="1"/>
    <col min="8732" max="8732" width="2" style="114" customWidth="1"/>
    <col min="8733" max="8733" width="3.25" style="114" customWidth="1"/>
    <col min="8734" max="8734" width="2" style="114" customWidth="1"/>
    <col min="8735" max="8735" width="3.25" style="114" customWidth="1"/>
    <col min="8736" max="8736" width="14.375" style="114" customWidth="1"/>
    <col min="8737" max="8960" width="9" style="114"/>
    <col min="8961" max="8961" width="4.875" style="114" customWidth="1"/>
    <col min="8962" max="8962" width="4.375" style="114" customWidth="1"/>
    <col min="8963" max="8963" width="12.25" style="114" customWidth="1"/>
    <col min="8964" max="8964" width="3.25" style="114" customWidth="1"/>
    <col min="8965" max="8965" width="2" style="114" customWidth="1"/>
    <col min="8966" max="8967" width="3.25" style="114" customWidth="1"/>
    <col min="8968" max="8968" width="2" style="114" customWidth="1"/>
    <col min="8969" max="8970" width="3.25" style="114" customWidth="1"/>
    <col min="8971" max="8971" width="2" style="114" customWidth="1"/>
    <col min="8972" max="8973" width="3.25" style="114" customWidth="1"/>
    <col min="8974" max="8974" width="2" style="114" customWidth="1"/>
    <col min="8975" max="8976" width="3.25" style="114" customWidth="1"/>
    <col min="8977" max="8977" width="2" style="114" customWidth="1"/>
    <col min="8978" max="8979" width="3.25" style="114" customWidth="1"/>
    <col min="8980" max="8980" width="2" style="114" customWidth="1"/>
    <col min="8981" max="8981" width="3.25" style="114" customWidth="1"/>
    <col min="8982" max="8982" width="2" style="114" customWidth="1"/>
    <col min="8983" max="8983" width="3.25" style="114" customWidth="1"/>
    <col min="8984" max="8984" width="2" style="114" customWidth="1"/>
    <col min="8985" max="8985" width="3.25" style="114" customWidth="1"/>
    <col min="8986" max="8986" width="2" style="114" customWidth="1"/>
    <col min="8987" max="8987" width="3.25" style="114" customWidth="1"/>
    <col min="8988" max="8988" width="2" style="114" customWidth="1"/>
    <col min="8989" max="8989" width="3.25" style="114" customWidth="1"/>
    <col min="8990" max="8990" width="2" style="114" customWidth="1"/>
    <col min="8991" max="8991" width="3.25" style="114" customWidth="1"/>
    <col min="8992" max="8992" width="14.375" style="114" customWidth="1"/>
    <col min="8993" max="9216" width="9" style="114"/>
    <col min="9217" max="9217" width="4.875" style="114" customWidth="1"/>
    <col min="9218" max="9218" width="4.375" style="114" customWidth="1"/>
    <col min="9219" max="9219" width="12.25" style="114" customWidth="1"/>
    <col min="9220" max="9220" width="3.25" style="114" customWidth="1"/>
    <col min="9221" max="9221" width="2" style="114" customWidth="1"/>
    <col min="9222" max="9223" width="3.25" style="114" customWidth="1"/>
    <col min="9224" max="9224" width="2" style="114" customWidth="1"/>
    <col min="9225" max="9226" width="3.25" style="114" customWidth="1"/>
    <col min="9227" max="9227" width="2" style="114" customWidth="1"/>
    <col min="9228" max="9229" width="3.25" style="114" customWidth="1"/>
    <col min="9230" max="9230" width="2" style="114" customWidth="1"/>
    <col min="9231" max="9232" width="3.25" style="114" customWidth="1"/>
    <col min="9233" max="9233" width="2" style="114" customWidth="1"/>
    <col min="9234" max="9235" width="3.25" style="114" customWidth="1"/>
    <col min="9236" max="9236" width="2" style="114" customWidth="1"/>
    <col min="9237" max="9237" width="3.25" style="114" customWidth="1"/>
    <col min="9238" max="9238" width="2" style="114" customWidth="1"/>
    <col min="9239" max="9239" width="3.25" style="114" customWidth="1"/>
    <col min="9240" max="9240" width="2" style="114" customWidth="1"/>
    <col min="9241" max="9241" width="3.25" style="114" customWidth="1"/>
    <col min="9242" max="9242" width="2" style="114" customWidth="1"/>
    <col min="9243" max="9243" width="3.25" style="114" customWidth="1"/>
    <col min="9244" max="9244" width="2" style="114" customWidth="1"/>
    <col min="9245" max="9245" width="3.25" style="114" customWidth="1"/>
    <col min="9246" max="9246" width="2" style="114" customWidth="1"/>
    <col min="9247" max="9247" width="3.25" style="114" customWidth="1"/>
    <col min="9248" max="9248" width="14.375" style="114" customWidth="1"/>
    <col min="9249" max="9472" width="9" style="114"/>
    <col min="9473" max="9473" width="4.875" style="114" customWidth="1"/>
    <col min="9474" max="9474" width="4.375" style="114" customWidth="1"/>
    <col min="9475" max="9475" width="12.25" style="114" customWidth="1"/>
    <col min="9476" max="9476" width="3.25" style="114" customWidth="1"/>
    <col min="9477" max="9477" width="2" style="114" customWidth="1"/>
    <col min="9478" max="9479" width="3.25" style="114" customWidth="1"/>
    <col min="9480" max="9480" width="2" style="114" customWidth="1"/>
    <col min="9481" max="9482" width="3.25" style="114" customWidth="1"/>
    <col min="9483" max="9483" width="2" style="114" customWidth="1"/>
    <col min="9484" max="9485" width="3.25" style="114" customWidth="1"/>
    <col min="9486" max="9486" width="2" style="114" customWidth="1"/>
    <col min="9487" max="9488" width="3.25" style="114" customWidth="1"/>
    <col min="9489" max="9489" width="2" style="114" customWidth="1"/>
    <col min="9490" max="9491" width="3.25" style="114" customWidth="1"/>
    <col min="9492" max="9492" width="2" style="114" customWidth="1"/>
    <col min="9493" max="9493" width="3.25" style="114" customWidth="1"/>
    <col min="9494" max="9494" width="2" style="114" customWidth="1"/>
    <col min="9495" max="9495" width="3.25" style="114" customWidth="1"/>
    <col min="9496" max="9496" width="2" style="114" customWidth="1"/>
    <col min="9497" max="9497" width="3.25" style="114" customWidth="1"/>
    <col min="9498" max="9498" width="2" style="114" customWidth="1"/>
    <col min="9499" max="9499" width="3.25" style="114" customWidth="1"/>
    <col min="9500" max="9500" width="2" style="114" customWidth="1"/>
    <col min="9501" max="9501" width="3.25" style="114" customWidth="1"/>
    <col min="9502" max="9502" width="2" style="114" customWidth="1"/>
    <col min="9503" max="9503" width="3.25" style="114" customWidth="1"/>
    <col min="9504" max="9504" width="14.375" style="114" customWidth="1"/>
    <col min="9505" max="9728" width="9" style="114"/>
    <col min="9729" max="9729" width="4.875" style="114" customWidth="1"/>
    <col min="9730" max="9730" width="4.375" style="114" customWidth="1"/>
    <col min="9731" max="9731" width="12.25" style="114" customWidth="1"/>
    <col min="9732" max="9732" width="3.25" style="114" customWidth="1"/>
    <col min="9733" max="9733" width="2" style="114" customWidth="1"/>
    <col min="9734" max="9735" width="3.25" style="114" customWidth="1"/>
    <col min="9736" max="9736" width="2" style="114" customWidth="1"/>
    <col min="9737" max="9738" width="3.25" style="114" customWidth="1"/>
    <col min="9739" max="9739" width="2" style="114" customWidth="1"/>
    <col min="9740" max="9741" width="3.25" style="114" customWidth="1"/>
    <col min="9742" max="9742" width="2" style="114" customWidth="1"/>
    <col min="9743" max="9744" width="3.25" style="114" customWidth="1"/>
    <col min="9745" max="9745" width="2" style="114" customWidth="1"/>
    <col min="9746" max="9747" width="3.25" style="114" customWidth="1"/>
    <col min="9748" max="9748" width="2" style="114" customWidth="1"/>
    <col min="9749" max="9749" width="3.25" style="114" customWidth="1"/>
    <col min="9750" max="9750" width="2" style="114" customWidth="1"/>
    <col min="9751" max="9751" width="3.25" style="114" customWidth="1"/>
    <col min="9752" max="9752" width="2" style="114" customWidth="1"/>
    <col min="9753" max="9753" width="3.25" style="114" customWidth="1"/>
    <col min="9754" max="9754" width="2" style="114" customWidth="1"/>
    <col min="9755" max="9755" width="3.25" style="114" customWidth="1"/>
    <col min="9756" max="9756" width="2" style="114" customWidth="1"/>
    <col min="9757" max="9757" width="3.25" style="114" customWidth="1"/>
    <col min="9758" max="9758" width="2" style="114" customWidth="1"/>
    <col min="9759" max="9759" width="3.25" style="114" customWidth="1"/>
    <col min="9760" max="9760" width="14.375" style="114" customWidth="1"/>
    <col min="9761" max="9984" width="9" style="114"/>
    <col min="9985" max="9985" width="4.875" style="114" customWidth="1"/>
    <col min="9986" max="9986" width="4.375" style="114" customWidth="1"/>
    <col min="9987" max="9987" width="12.25" style="114" customWidth="1"/>
    <col min="9988" max="9988" width="3.25" style="114" customWidth="1"/>
    <col min="9989" max="9989" width="2" style="114" customWidth="1"/>
    <col min="9990" max="9991" width="3.25" style="114" customWidth="1"/>
    <col min="9992" max="9992" width="2" style="114" customWidth="1"/>
    <col min="9993" max="9994" width="3.25" style="114" customWidth="1"/>
    <col min="9995" max="9995" width="2" style="114" customWidth="1"/>
    <col min="9996" max="9997" width="3.25" style="114" customWidth="1"/>
    <col min="9998" max="9998" width="2" style="114" customWidth="1"/>
    <col min="9999" max="10000" width="3.25" style="114" customWidth="1"/>
    <col min="10001" max="10001" width="2" style="114" customWidth="1"/>
    <col min="10002" max="10003" width="3.25" style="114" customWidth="1"/>
    <col min="10004" max="10004" width="2" style="114" customWidth="1"/>
    <col min="10005" max="10005" width="3.25" style="114" customWidth="1"/>
    <col min="10006" max="10006" width="2" style="114" customWidth="1"/>
    <col min="10007" max="10007" width="3.25" style="114" customWidth="1"/>
    <col min="10008" max="10008" width="2" style="114" customWidth="1"/>
    <col min="10009" max="10009" width="3.25" style="114" customWidth="1"/>
    <col min="10010" max="10010" width="2" style="114" customWidth="1"/>
    <col min="10011" max="10011" width="3.25" style="114" customWidth="1"/>
    <col min="10012" max="10012" width="2" style="114" customWidth="1"/>
    <col min="10013" max="10013" width="3.25" style="114" customWidth="1"/>
    <col min="10014" max="10014" width="2" style="114" customWidth="1"/>
    <col min="10015" max="10015" width="3.25" style="114" customWidth="1"/>
    <col min="10016" max="10016" width="14.375" style="114" customWidth="1"/>
    <col min="10017" max="10240" width="9" style="114"/>
    <col min="10241" max="10241" width="4.875" style="114" customWidth="1"/>
    <col min="10242" max="10242" width="4.375" style="114" customWidth="1"/>
    <col min="10243" max="10243" width="12.25" style="114" customWidth="1"/>
    <col min="10244" max="10244" width="3.25" style="114" customWidth="1"/>
    <col min="10245" max="10245" width="2" style="114" customWidth="1"/>
    <col min="10246" max="10247" width="3.25" style="114" customWidth="1"/>
    <col min="10248" max="10248" width="2" style="114" customWidth="1"/>
    <col min="10249" max="10250" width="3.25" style="114" customWidth="1"/>
    <col min="10251" max="10251" width="2" style="114" customWidth="1"/>
    <col min="10252" max="10253" width="3.25" style="114" customWidth="1"/>
    <col min="10254" max="10254" width="2" style="114" customWidth="1"/>
    <col min="10255" max="10256" width="3.25" style="114" customWidth="1"/>
    <col min="10257" max="10257" width="2" style="114" customWidth="1"/>
    <col min="10258" max="10259" width="3.25" style="114" customWidth="1"/>
    <col min="10260" max="10260" width="2" style="114" customWidth="1"/>
    <col min="10261" max="10261" width="3.25" style="114" customWidth="1"/>
    <col min="10262" max="10262" width="2" style="114" customWidth="1"/>
    <col min="10263" max="10263" width="3.25" style="114" customWidth="1"/>
    <col min="10264" max="10264" width="2" style="114" customWidth="1"/>
    <col min="10265" max="10265" width="3.25" style="114" customWidth="1"/>
    <col min="10266" max="10266" width="2" style="114" customWidth="1"/>
    <col min="10267" max="10267" width="3.25" style="114" customWidth="1"/>
    <col min="10268" max="10268" width="2" style="114" customWidth="1"/>
    <col min="10269" max="10269" width="3.25" style="114" customWidth="1"/>
    <col min="10270" max="10270" width="2" style="114" customWidth="1"/>
    <col min="10271" max="10271" width="3.25" style="114" customWidth="1"/>
    <col min="10272" max="10272" width="14.375" style="114" customWidth="1"/>
    <col min="10273" max="10496" width="9" style="114"/>
    <col min="10497" max="10497" width="4.875" style="114" customWidth="1"/>
    <col min="10498" max="10498" width="4.375" style="114" customWidth="1"/>
    <col min="10499" max="10499" width="12.25" style="114" customWidth="1"/>
    <col min="10500" max="10500" width="3.25" style="114" customWidth="1"/>
    <col min="10501" max="10501" width="2" style="114" customWidth="1"/>
    <col min="10502" max="10503" width="3.25" style="114" customWidth="1"/>
    <col min="10504" max="10504" width="2" style="114" customWidth="1"/>
    <col min="10505" max="10506" width="3.25" style="114" customWidth="1"/>
    <col min="10507" max="10507" width="2" style="114" customWidth="1"/>
    <col min="10508" max="10509" width="3.25" style="114" customWidth="1"/>
    <col min="10510" max="10510" width="2" style="114" customWidth="1"/>
    <col min="10511" max="10512" width="3.25" style="114" customWidth="1"/>
    <col min="10513" max="10513" width="2" style="114" customWidth="1"/>
    <col min="10514" max="10515" width="3.25" style="114" customWidth="1"/>
    <col min="10516" max="10516" width="2" style="114" customWidth="1"/>
    <col min="10517" max="10517" width="3.25" style="114" customWidth="1"/>
    <col min="10518" max="10518" width="2" style="114" customWidth="1"/>
    <col min="10519" max="10519" width="3.25" style="114" customWidth="1"/>
    <col min="10520" max="10520" width="2" style="114" customWidth="1"/>
    <col min="10521" max="10521" width="3.25" style="114" customWidth="1"/>
    <col min="10522" max="10522" width="2" style="114" customWidth="1"/>
    <col min="10523" max="10523" width="3.25" style="114" customWidth="1"/>
    <col min="10524" max="10524" width="2" style="114" customWidth="1"/>
    <col min="10525" max="10525" width="3.25" style="114" customWidth="1"/>
    <col min="10526" max="10526" width="2" style="114" customWidth="1"/>
    <col min="10527" max="10527" width="3.25" style="114" customWidth="1"/>
    <col min="10528" max="10528" width="14.375" style="114" customWidth="1"/>
    <col min="10529" max="10752" width="9" style="114"/>
    <col min="10753" max="10753" width="4.875" style="114" customWidth="1"/>
    <col min="10754" max="10754" width="4.375" style="114" customWidth="1"/>
    <col min="10755" max="10755" width="12.25" style="114" customWidth="1"/>
    <col min="10756" max="10756" width="3.25" style="114" customWidth="1"/>
    <col min="10757" max="10757" width="2" style="114" customWidth="1"/>
    <col min="10758" max="10759" width="3.25" style="114" customWidth="1"/>
    <col min="10760" max="10760" width="2" style="114" customWidth="1"/>
    <col min="10761" max="10762" width="3.25" style="114" customWidth="1"/>
    <col min="10763" max="10763" width="2" style="114" customWidth="1"/>
    <col min="10764" max="10765" width="3.25" style="114" customWidth="1"/>
    <col min="10766" max="10766" width="2" style="114" customWidth="1"/>
    <col min="10767" max="10768" width="3.25" style="114" customWidth="1"/>
    <col min="10769" max="10769" width="2" style="114" customWidth="1"/>
    <col min="10770" max="10771" width="3.25" style="114" customWidth="1"/>
    <col min="10772" max="10772" width="2" style="114" customWidth="1"/>
    <col min="10773" max="10773" width="3.25" style="114" customWidth="1"/>
    <col min="10774" max="10774" width="2" style="114" customWidth="1"/>
    <col min="10775" max="10775" width="3.25" style="114" customWidth="1"/>
    <col min="10776" max="10776" width="2" style="114" customWidth="1"/>
    <col min="10777" max="10777" width="3.25" style="114" customWidth="1"/>
    <col min="10778" max="10778" width="2" style="114" customWidth="1"/>
    <col min="10779" max="10779" width="3.25" style="114" customWidth="1"/>
    <col min="10780" max="10780" width="2" style="114" customWidth="1"/>
    <col min="10781" max="10781" width="3.25" style="114" customWidth="1"/>
    <col min="10782" max="10782" width="2" style="114" customWidth="1"/>
    <col min="10783" max="10783" width="3.25" style="114" customWidth="1"/>
    <col min="10784" max="10784" width="14.375" style="114" customWidth="1"/>
    <col min="10785" max="11008" width="9" style="114"/>
    <col min="11009" max="11009" width="4.875" style="114" customWidth="1"/>
    <col min="11010" max="11010" width="4.375" style="114" customWidth="1"/>
    <col min="11011" max="11011" width="12.25" style="114" customWidth="1"/>
    <col min="11012" max="11012" width="3.25" style="114" customWidth="1"/>
    <col min="11013" max="11013" width="2" style="114" customWidth="1"/>
    <col min="11014" max="11015" width="3.25" style="114" customWidth="1"/>
    <col min="11016" max="11016" width="2" style="114" customWidth="1"/>
    <col min="11017" max="11018" width="3.25" style="114" customWidth="1"/>
    <col min="11019" max="11019" width="2" style="114" customWidth="1"/>
    <col min="11020" max="11021" width="3.25" style="114" customWidth="1"/>
    <col min="11022" max="11022" width="2" style="114" customWidth="1"/>
    <col min="11023" max="11024" width="3.25" style="114" customWidth="1"/>
    <col min="11025" max="11025" width="2" style="114" customWidth="1"/>
    <col min="11026" max="11027" width="3.25" style="114" customWidth="1"/>
    <col min="11028" max="11028" width="2" style="114" customWidth="1"/>
    <col min="11029" max="11029" width="3.25" style="114" customWidth="1"/>
    <col min="11030" max="11030" width="2" style="114" customWidth="1"/>
    <col min="11031" max="11031" width="3.25" style="114" customWidth="1"/>
    <col min="11032" max="11032" width="2" style="114" customWidth="1"/>
    <col min="11033" max="11033" width="3.25" style="114" customWidth="1"/>
    <col min="11034" max="11034" width="2" style="114" customWidth="1"/>
    <col min="11035" max="11035" width="3.25" style="114" customWidth="1"/>
    <col min="11036" max="11036" width="2" style="114" customWidth="1"/>
    <col min="11037" max="11037" width="3.25" style="114" customWidth="1"/>
    <col min="11038" max="11038" width="2" style="114" customWidth="1"/>
    <col min="11039" max="11039" width="3.25" style="114" customWidth="1"/>
    <col min="11040" max="11040" width="14.375" style="114" customWidth="1"/>
    <col min="11041" max="11264" width="9" style="114"/>
    <col min="11265" max="11265" width="4.875" style="114" customWidth="1"/>
    <col min="11266" max="11266" width="4.375" style="114" customWidth="1"/>
    <col min="11267" max="11267" width="12.25" style="114" customWidth="1"/>
    <col min="11268" max="11268" width="3.25" style="114" customWidth="1"/>
    <col min="11269" max="11269" width="2" style="114" customWidth="1"/>
    <col min="11270" max="11271" width="3.25" style="114" customWidth="1"/>
    <col min="11272" max="11272" width="2" style="114" customWidth="1"/>
    <col min="11273" max="11274" width="3.25" style="114" customWidth="1"/>
    <col min="11275" max="11275" width="2" style="114" customWidth="1"/>
    <col min="11276" max="11277" width="3.25" style="114" customWidth="1"/>
    <col min="11278" max="11278" width="2" style="114" customWidth="1"/>
    <col min="11279" max="11280" width="3.25" style="114" customWidth="1"/>
    <col min="11281" max="11281" width="2" style="114" customWidth="1"/>
    <col min="11282" max="11283" width="3.25" style="114" customWidth="1"/>
    <col min="11284" max="11284" width="2" style="114" customWidth="1"/>
    <col min="11285" max="11285" width="3.25" style="114" customWidth="1"/>
    <col min="11286" max="11286" width="2" style="114" customWidth="1"/>
    <col min="11287" max="11287" width="3.25" style="114" customWidth="1"/>
    <col min="11288" max="11288" width="2" style="114" customWidth="1"/>
    <col min="11289" max="11289" width="3.25" style="114" customWidth="1"/>
    <col min="11290" max="11290" width="2" style="114" customWidth="1"/>
    <col min="11291" max="11291" width="3.25" style="114" customWidth="1"/>
    <col min="11292" max="11292" width="2" style="114" customWidth="1"/>
    <col min="11293" max="11293" width="3.25" style="114" customWidth="1"/>
    <col min="11294" max="11294" width="2" style="114" customWidth="1"/>
    <col min="11295" max="11295" width="3.25" style="114" customWidth="1"/>
    <col min="11296" max="11296" width="14.375" style="114" customWidth="1"/>
    <col min="11297" max="11520" width="9" style="114"/>
    <col min="11521" max="11521" width="4.875" style="114" customWidth="1"/>
    <col min="11522" max="11522" width="4.375" style="114" customWidth="1"/>
    <col min="11523" max="11523" width="12.25" style="114" customWidth="1"/>
    <col min="11524" max="11524" width="3.25" style="114" customWidth="1"/>
    <col min="11525" max="11525" width="2" style="114" customWidth="1"/>
    <col min="11526" max="11527" width="3.25" style="114" customWidth="1"/>
    <col min="11528" max="11528" width="2" style="114" customWidth="1"/>
    <col min="11529" max="11530" width="3.25" style="114" customWidth="1"/>
    <col min="11531" max="11531" width="2" style="114" customWidth="1"/>
    <col min="11532" max="11533" width="3.25" style="114" customWidth="1"/>
    <col min="11534" max="11534" width="2" style="114" customWidth="1"/>
    <col min="11535" max="11536" width="3.25" style="114" customWidth="1"/>
    <col min="11537" max="11537" width="2" style="114" customWidth="1"/>
    <col min="11538" max="11539" width="3.25" style="114" customWidth="1"/>
    <col min="11540" max="11540" width="2" style="114" customWidth="1"/>
    <col min="11541" max="11541" width="3.25" style="114" customWidth="1"/>
    <col min="11542" max="11542" width="2" style="114" customWidth="1"/>
    <col min="11543" max="11543" width="3.25" style="114" customWidth="1"/>
    <col min="11544" max="11544" width="2" style="114" customWidth="1"/>
    <col min="11545" max="11545" width="3.25" style="114" customWidth="1"/>
    <col min="11546" max="11546" width="2" style="114" customWidth="1"/>
    <col min="11547" max="11547" width="3.25" style="114" customWidth="1"/>
    <col min="11548" max="11548" width="2" style="114" customWidth="1"/>
    <col min="11549" max="11549" width="3.25" style="114" customWidth="1"/>
    <col min="11550" max="11550" width="2" style="114" customWidth="1"/>
    <col min="11551" max="11551" width="3.25" style="114" customWidth="1"/>
    <col min="11552" max="11552" width="14.375" style="114" customWidth="1"/>
    <col min="11553" max="11776" width="9" style="114"/>
    <col min="11777" max="11777" width="4.875" style="114" customWidth="1"/>
    <col min="11778" max="11778" width="4.375" style="114" customWidth="1"/>
    <col min="11779" max="11779" width="12.25" style="114" customWidth="1"/>
    <col min="11780" max="11780" width="3.25" style="114" customWidth="1"/>
    <col min="11781" max="11781" width="2" style="114" customWidth="1"/>
    <col min="11782" max="11783" width="3.25" style="114" customWidth="1"/>
    <col min="11784" max="11784" width="2" style="114" customWidth="1"/>
    <col min="11785" max="11786" width="3.25" style="114" customWidth="1"/>
    <col min="11787" max="11787" width="2" style="114" customWidth="1"/>
    <col min="11788" max="11789" width="3.25" style="114" customWidth="1"/>
    <col min="11790" max="11790" width="2" style="114" customWidth="1"/>
    <col min="11791" max="11792" width="3.25" style="114" customWidth="1"/>
    <col min="11793" max="11793" width="2" style="114" customWidth="1"/>
    <col min="11794" max="11795" width="3.25" style="114" customWidth="1"/>
    <col min="11796" max="11796" width="2" style="114" customWidth="1"/>
    <col min="11797" max="11797" width="3.25" style="114" customWidth="1"/>
    <col min="11798" max="11798" width="2" style="114" customWidth="1"/>
    <col min="11799" max="11799" width="3.25" style="114" customWidth="1"/>
    <col min="11800" max="11800" width="2" style="114" customWidth="1"/>
    <col min="11801" max="11801" width="3.25" style="114" customWidth="1"/>
    <col min="11802" max="11802" width="2" style="114" customWidth="1"/>
    <col min="11803" max="11803" width="3.25" style="114" customWidth="1"/>
    <col min="11804" max="11804" width="2" style="114" customWidth="1"/>
    <col min="11805" max="11805" width="3.25" style="114" customWidth="1"/>
    <col min="11806" max="11806" width="2" style="114" customWidth="1"/>
    <col min="11807" max="11807" width="3.25" style="114" customWidth="1"/>
    <col min="11808" max="11808" width="14.375" style="114" customWidth="1"/>
    <col min="11809" max="12032" width="9" style="114"/>
    <col min="12033" max="12033" width="4.875" style="114" customWidth="1"/>
    <col min="12034" max="12034" width="4.375" style="114" customWidth="1"/>
    <col min="12035" max="12035" width="12.25" style="114" customWidth="1"/>
    <col min="12036" max="12036" width="3.25" style="114" customWidth="1"/>
    <col min="12037" max="12037" width="2" style="114" customWidth="1"/>
    <col min="12038" max="12039" width="3.25" style="114" customWidth="1"/>
    <col min="12040" max="12040" width="2" style="114" customWidth="1"/>
    <col min="12041" max="12042" width="3.25" style="114" customWidth="1"/>
    <col min="12043" max="12043" width="2" style="114" customWidth="1"/>
    <col min="12044" max="12045" width="3.25" style="114" customWidth="1"/>
    <col min="12046" max="12046" width="2" style="114" customWidth="1"/>
    <col min="12047" max="12048" width="3.25" style="114" customWidth="1"/>
    <col min="12049" max="12049" width="2" style="114" customWidth="1"/>
    <col min="12050" max="12051" width="3.25" style="114" customWidth="1"/>
    <col min="12052" max="12052" width="2" style="114" customWidth="1"/>
    <col min="12053" max="12053" width="3.25" style="114" customWidth="1"/>
    <col min="12054" max="12054" width="2" style="114" customWidth="1"/>
    <col min="12055" max="12055" width="3.25" style="114" customWidth="1"/>
    <col min="12056" max="12056" width="2" style="114" customWidth="1"/>
    <col min="12057" max="12057" width="3.25" style="114" customWidth="1"/>
    <col min="12058" max="12058" width="2" style="114" customWidth="1"/>
    <col min="12059" max="12059" width="3.25" style="114" customWidth="1"/>
    <col min="12060" max="12060" width="2" style="114" customWidth="1"/>
    <col min="12061" max="12061" width="3.25" style="114" customWidth="1"/>
    <col min="12062" max="12062" width="2" style="114" customWidth="1"/>
    <col min="12063" max="12063" width="3.25" style="114" customWidth="1"/>
    <col min="12064" max="12064" width="14.375" style="114" customWidth="1"/>
    <col min="12065" max="12288" width="9" style="114"/>
    <col min="12289" max="12289" width="4.875" style="114" customWidth="1"/>
    <col min="12290" max="12290" width="4.375" style="114" customWidth="1"/>
    <col min="12291" max="12291" width="12.25" style="114" customWidth="1"/>
    <col min="12292" max="12292" width="3.25" style="114" customWidth="1"/>
    <col min="12293" max="12293" width="2" style="114" customWidth="1"/>
    <col min="12294" max="12295" width="3.25" style="114" customWidth="1"/>
    <col min="12296" max="12296" width="2" style="114" customWidth="1"/>
    <col min="12297" max="12298" width="3.25" style="114" customWidth="1"/>
    <col min="12299" max="12299" width="2" style="114" customWidth="1"/>
    <col min="12300" max="12301" width="3.25" style="114" customWidth="1"/>
    <col min="12302" max="12302" width="2" style="114" customWidth="1"/>
    <col min="12303" max="12304" width="3.25" style="114" customWidth="1"/>
    <col min="12305" max="12305" width="2" style="114" customWidth="1"/>
    <col min="12306" max="12307" width="3.25" style="114" customWidth="1"/>
    <col min="12308" max="12308" width="2" style="114" customWidth="1"/>
    <col min="12309" max="12309" width="3.25" style="114" customWidth="1"/>
    <col min="12310" max="12310" width="2" style="114" customWidth="1"/>
    <col min="12311" max="12311" width="3.25" style="114" customWidth="1"/>
    <col min="12312" max="12312" width="2" style="114" customWidth="1"/>
    <col min="12313" max="12313" width="3.25" style="114" customWidth="1"/>
    <col min="12314" max="12314" width="2" style="114" customWidth="1"/>
    <col min="12315" max="12315" width="3.25" style="114" customWidth="1"/>
    <col min="12316" max="12316" width="2" style="114" customWidth="1"/>
    <col min="12317" max="12317" width="3.25" style="114" customWidth="1"/>
    <col min="12318" max="12318" width="2" style="114" customWidth="1"/>
    <col min="12319" max="12319" width="3.25" style="114" customWidth="1"/>
    <col min="12320" max="12320" width="14.375" style="114" customWidth="1"/>
    <col min="12321" max="12544" width="9" style="114"/>
    <col min="12545" max="12545" width="4.875" style="114" customWidth="1"/>
    <col min="12546" max="12546" width="4.375" style="114" customWidth="1"/>
    <col min="12547" max="12547" width="12.25" style="114" customWidth="1"/>
    <col min="12548" max="12548" width="3.25" style="114" customWidth="1"/>
    <col min="12549" max="12549" width="2" style="114" customWidth="1"/>
    <col min="12550" max="12551" width="3.25" style="114" customWidth="1"/>
    <col min="12552" max="12552" width="2" style="114" customWidth="1"/>
    <col min="12553" max="12554" width="3.25" style="114" customWidth="1"/>
    <col min="12555" max="12555" width="2" style="114" customWidth="1"/>
    <col min="12556" max="12557" width="3.25" style="114" customWidth="1"/>
    <col min="12558" max="12558" width="2" style="114" customWidth="1"/>
    <col min="12559" max="12560" width="3.25" style="114" customWidth="1"/>
    <col min="12561" max="12561" width="2" style="114" customWidth="1"/>
    <col min="12562" max="12563" width="3.25" style="114" customWidth="1"/>
    <col min="12564" max="12564" width="2" style="114" customWidth="1"/>
    <col min="12565" max="12565" width="3.25" style="114" customWidth="1"/>
    <col min="12566" max="12566" width="2" style="114" customWidth="1"/>
    <col min="12567" max="12567" width="3.25" style="114" customWidth="1"/>
    <col min="12568" max="12568" width="2" style="114" customWidth="1"/>
    <col min="12569" max="12569" width="3.25" style="114" customWidth="1"/>
    <col min="12570" max="12570" width="2" style="114" customWidth="1"/>
    <col min="12571" max="12571" width="3.25" style="114" customWidth="1"/>
    <col min="12572" max="12572" width="2" style="114" customWidth="1"/>
    <col min="12573" max="12573" width="3.25" style="114" customWidth="1"/>
    <col min="12574" max="12574" width="2" style="114" customWidth="1"/>
    <col min="12575" max="12575" width="3.25" style="114" customWidth="1"/>
    <col min="12576" max="12576" width="14.375" style="114" customWidth="1"/>
    <col min="12577" max="12800" width="9" style="114"/>
    <col min="12801" max="12801" width="4.875" style="114" customWidth="1"/>
    <col min="12802" max="12802" width="4.375" style="114" customWidth="1"/>
    <col min="12803" max="12803" width="12.25" style="114" customWidth="1"/>
    <col min="12804" max="12804" width="3.25" style="114" customWidth="1"/>
    <col min="12805" max="12805" width="2" style="114" customWidth="1"/>
    <col min="12806" max="12807" width="3.25" style="114" customWidth="1"/>
    <col min="12808" max="12808" width="2" style="114" customWidth="1"/>
    <col min="12809" max="12810" width="3.25" style="114" customWidth="1"/>
    <col min="12811" max="12811" width="2" style="114" customWidth="1"/>
    <col min="12812" max="12813" width="3.25" style="114" customWidth="1"/>
    <col min="12814" max="12814" width="2" style="114" customWidth="1"/>
    <col min="12815" max="12816" width="3.25" style="114" customWidth="1"/>
    <col min="12817" max="12817" width="2" style="114" customWidth="1"/>
    <col min="12818" max="12819" width="3.25" style="114" customWidth="1"/>
    <col min="12820" max="12820" width="2" style="114" customWidth="1"/>
    <col min="12821" max="12821" width="3.25" style="114" customWidth="1"/>
    <col min="12822" max="12822" width="2" style="114" customWidth="1"/>
    <col min="12823" max="12823" width="3.25" style="114" customWidth="1"/>
    <col min="12824" max="12824" width="2" style="114" customWidth="1"/>
    <col min="12825" max="12825" width="3.25" style="114" customWidth="1"/>
    <col min="12826" max="12826" width="2" style="114" customWidth="1"/>
    <col min="12827" max="12827" width="3.25" style="114" customWidth="1"/>
    <col min="12828" max="12828" width="2" style="114" customWidth="1"/>
    <col min="12829" max="12829" width="3.25" style="114" customWidth="1"/>
    <col min="12830" max="12830" width="2" style="114" customWidth="1"/>
    <col min="12831" max="12831" width="3.25" style="114" customWidth="1"/>
    <col min="12832" max="12832" width="14.375" style="114" customWidth="1"/>
    <col min="12833" max="13056" width="9" style="114"/>
    <col min="13057" max="13057" width="4.875" style="114" customWidth="1"/>
    <col min="13058" max="13058" width="4.375" style="114" customWidth="1"/>
    <col min="13059" max="13059" width="12.25" style="114" customWidth="1"/>
    <col min="13060" max="13060" width="3.25" style="114" customWidth="1"/>
    <col min="13061" max="13061" width="2" style="114" customWidth="1"/>
    <col min="13062" max="13063" width="3.25" style="114" customWidth="1"/>
    <col min="13064" max="13064" width="2" style="114" customWidth="1"/>
    <col min="13065" max="13066" width="3.25" style="114" customWidth="1"/>
    <col min="13067" max="13067" width="2" style="114" customWidth="1"/>
    <col min="13068" max="13069" width="3.25" style="114" customWidth="1"/>
    <col min="13070" max="13070" width="2" style="114" customWidth="1"/>
    <col min="13071" max="13072" width="3.25" style="114" customWidth="1"/>
    <col min="13073" max="13073" width="2" style="114" customWidth="1"/>
    <col min="13074" max="13075" width="3.25" style="114" customWidth="1"/>
    <col min="13076" max="13076" width="2" style="114" customWidth="1"/>
    <col min="13077" max="13077" width="3.25" style="114" customWidth="1"/>
    <col min="13078" max="13078" width="2" style="114" customWidth="1"/>
    <col min="13079" max="13079" width="3.25" style="114" customWidth="1"/>
    <col min="13080" max="13080" width="2" style="114" customWidth="1"/>
    <col min="13081" max="13081" width="3.25" style="114" customWidth="1"/>
    <col min="13082" max="13082" width="2" style="114" customWidth="1"/>
    <col min="13083" max="13083" width="3.25" style="114" customWidth="1"/>
    <col min="13084" max="13084" width="2" style="114" customWidth="1"/>
    <col min="13085" max="13085" width="3.25" style="114" customWidth="1"/>
    <col min="13086" max="13086" width="2" style="114" customWidth="1"/>
    <col min="13087" max="13087" width="3.25" style="114" customWidth="1"/>
    <col min="13088" max="13088" width="14.375" style="114" customWidth="1"/>
    <col min="13089" max="13312" width="9" style="114"/>
    <col min="13313" max="13313" width="4.875" style="114" customWidth="1"/>
    <col min="13314" max="13314" width="4.375" style="114" customWidth="1"/>
    <col min="13315" max="13315" width="12.25" style="114" customWidth="1"/>
    <col min="13316" max="13316" width="3.25" style="114" customWidth="1"/>
    <col min="13317" max="13317" width="2" style="114" customWidth="1"/>
    <col min="13318" max="13319" width="3.25" style="114" customWidth="1"/>
    <col min="13320" max="13320" width="2" style="114" customWidth="1"/>
    <col min="13321" max="13322" width="3.25" style="114" customWidth="1"/>
    <col min="13323" max="13323" width="2" style="114" customWidth="1"/>
    <col min="13324" max="13325" width="3.25" style="114" customWidth="1"/>
    <col min="13326" max="13326" width="2" style="114" customWidth="1"/>
    <col min="13327" max="13328" width="3.25" style="114" customWidth="1"/>
    <col min="13329" max="13329" width="2" style="114" customWidth="1"/>
    <col min="13330" max="13331" width="3.25" style="114" customWidth="1"/>
    <col min="13332" max="13332" width="2" style="114" customWidth="1"/>
    <col min="13333" max="13333" width="3.25" style="114" customWidth="1"/>
    <col min="13334" max="13334" width="2" style="114" customWidth="1"/>
    <col min="13335" max="13335" width="3.25" style="114" customWidth="1"/>
    <col min="13336" max="13336" width="2" style="114" customWidth="1"/>
    <col min="13337" max="13337" width="3.25" style="114" customWidth="1"/>
    <col min="13338" max="13338" width="2" style="114" customWidth="1"/>
    <col min="13339" max="13339" width="3.25" style="114" customWidth="1"/>
    <col min="13340" max="13340" width="2" style="114" customWidth="1"/>
    <col min="13341" max="13341" width="3.25" style="114" customWidth="1"/>
    <col min="13342" max="13342" width="2" style="114" customWidth="1"/>
    <col min="13343" max="13343" width="3.25" style="114" customWidth="1"/>
    <col min="13344" max="13344" width="14.375" style="114" customWidth="1"/>
    <col min="13345" max="13568" width="9" style="114"/>
    <col min="13569" max="13569" width="4.875" style="114" customWidth="1"/>
    <col min="13570" max="13570" width="4.375" style="114" customWidth="1"/>
    <col min="13571" max="13571" width="12.25" style="114" customWidth="1"/>
    <col min="13572" max="13572" width="3.25" style="114" customWidth="1"/>
    <col min="13573" max="13573" width="2" style="114" customWidth="1"/>
    <col min="13574" max="13575" width="3.25" style="114" customWidth="1"/>
    <col min="13576" max="13576" width="2" style="114" customWidth="1"/>
    <col min="13577" max="13578" width="3.25" style="114" customWidth="1"/>
    <col min="13579" max="13579" width="2" style="114" customWidth="1"/>
    <col min="13580" max="13581" width="3.25" style="114" customWidth="1"/>
    <col min="13582" max="13582" width="2" style="114" customWidth="1"/>
    <col min="13583" max="13584" width="3.25" style="114" customWidth="1"/>
    <col min="13585" max="13585" width="2" style="114" customWidth="1"/>
    <col min="13586" max="13587" width="3.25" style="114" customWidth="1"/>
    <col min="13588" max="13588" width="2" style="114" customWidth="1"/>
    <col min="13589" max="13589" width="3.25" style="114" customWidth="1"/>
    <col min="13590" max="13590" width="2" style="114" customWidth="1"/>
    <col min="13591" max="13591" width="3.25" style="114" customWidth="1"/>
    <col min="13592" max="13592" width="2" style="114" customWidth="1"/>
    <col min="13593" max="13593" width="3.25" style="114" customWidth="1"/>
    <col min="13594" max="13594" width="2" style="114" customWidth="1"/>
    <col min="13595" max="13595" width="3.25" style="114" customWidth="1"/>
    <col min="13596" max="13596" width="2" style="114" customWidth="1"/>
    <col min="13597" max="13597" width="3.25" style="114" customWidth="1"/>
    <col min="13598" max="13598" width="2" style="114" customWidth="1"/>
    <col min="13599" max="13599" width="3.25" style="114" customWidth="1"/>
    <col min="13600" max="13600" width="14.375" style="114" customWidth="1"/>
    <col min="13601" max="13824" width="9" style="114"/>
    <col min="13825" max="13825" width="4.875" style="114" customWidth="1"/>
    <col min="13826" max="13826" width="4.375" style="114" customWidth="1"/>
    <col min="13827" max="13827" width="12.25" style="114" customWidth="1"/>
    <col min="13828" max="13828" width="3.25" style="114" customWidth="1"/>
    <col min="13829" max="13829" width="2" style="114" customWidth="1"/>
    <col min="13830" max="13831" width="3.25" style="114" customWidth="1"/>
    <col min="13832" max="13832" width="2" style="114" customWidth="1"/>
    <col min="13833" max="13834" width="3.25" style="114" customWidth="1"/>
    <col min="13835" max="13835" width="2" style="114" customWidth="1"/>
    <col min="13836" max="13837" width="3.25" style="114" customWidth="1"/>
    <col min="13838" max="13838" width="2" style="114" customWidth="1"/>
    <col min="13839" max="13840" width="3.25" style="114" customWidth="1"/>
    <col min="13841" max="13841" width="2" style="114" customWidth="1"/>
    <col min="13842" max="13843" width="3.25" style="114" customWidth="1"/>
    <col min="13844" max="13844" width="2" style="114" customWidth="1"/>
    <col min="13845" max="13845" width="3.25" style="114" customWidth="1"/>
    <col min="13846" max="13846" width="2" style="114" customWidth="1"/>
    <col min="13847" max="13847" width="3.25" style="114" customWidth="1"/>
    <col min="13848" max="13848" width="2" style="114" customWidth="1"/>
    <col min="13849" max="13849" width="3.25" style="114" customWidth="1"/>
    <col min="13850" max="13850" width="2" style="114" customWidth="1"/>
    <col min="13851" max="13851" width="3.25" style="114" customWidth="1"/>
    <col min="13852" max="13852" width="2" style="114" customWidth="1"/>
    <col min="13853" max="13853" width="3.25" style="114" customWidth="1"/>
    <col min="13854" max="13854" width="2" style="114" customWidth="1"/>
    <col min="13855" max="13855" width="3.25" style="114" customWidth="1"/>
    <col min="13856" max="13856" width="14.375" style="114" customWidth="1"/>
    <col min="13857" max="14080" width="9" style="114"/>
    <col min="14081" max="14081" width="4.875" style="114" customWidth="1"/>
    <col min="14082" max="14082" width="4.375" style="114" customWidth="1"/>
    <col min="14083" max="14083" width="12.25" style="114" customWidth="1"/>
    <col min="14084" max="14084" width="3.25" style="114" customWidth="1"/>
    <col min="14085" max="14085" width="2" style="114" customWidth="1"/>
    <col min="14086" max="14087" width="3.25" style="114" customWidth="1"/>
    <col min="14088" max="14088" width="2" style="114" customWidth="1"/>
    <col min="14089" max="14090" width="3.25" style="114" customWidth="1"/>
    <col min="14091" max="14091" width="2" style="114" customWidth="1"/>
    <col min="14092" max="14093" width="3.25" style="114" customWidth="1"/>
    <col min="14094" max="14094" width="2" style="114" customWidth="1"/>
    <col min="14095" max="14096" width="3.25" style="114" customWidth="1"/>
    <col min="14097" max="14097" width="2" style="114" customWidth="1"/>
    <col min="14098" max="14099" width="3.25" style="114" customWidth="1"/>
    <col min="14100" max="14100" width="2" style="114" customWidth="1"/>
    <col min="14101" max="14101" width="3.25" style="114" customWidth="1"/>
    <col min="14102" max="14102" width="2" style="114" customWidth="1"/>
    <col min="14103" max="14103" width="3.25" style="114" customWidth="1"/>
    <col min="14104" max="14104" width="2" style="114" customWidth="1"/>
    <col min="14105" max="14105" width="3.25" style="114" customWidth="1"/>
    <col min="14106" max="14106" width="2" style="114" customWidth="1"/>
    <col min="14107" max="14107" width="3.25" style="114" customWidth="1"/>
    <col min="14108" max="14108" width="2" style="114" customWidth="1"/>
    <col min="14109" max="14109" width="3.25" style="114" customWidth="1"/>
    <col min="14110" max="14110" width="2" style="114" customWidth="1"/>
    <col min="14111" max="14111" width="3.25" style="114" customWidth="1"/>
    <col min="14112" max="14112" width="14.375" style="114" customWidth="1"/>
    <col min="14113" max="14336" width="9" style="114"/>
    <col min="14337" max="14337" width="4.875" style="114" customWidth="1"/>
    <col min="14338" max="14338" width="4.375" style="114" customWidth="1"/>
    <col min="14339" max="14339" width="12.25" style="114" customWidth="1"/>
    <col min="14340" max="14340" width="3.25" style="114" customWidth="1"/>
    <col min="14341" max="14341" width="2" style="114" customWidth="1"/>
    <col min="14342" max="14343" width="3.25" style="114" customWidth="1"/>
    <col min="14344" max="14344" width="2" style="114" customWidth="1"/>
    <col min="14345" max="14346" width="3.25" style="114" customWidth="1"/>
    <col min="14347" max="14347" width="2" style="114" customWidth="1"/>
    <col min="14348" max="14349" width="3.25" style="114" customWidth="1"/>
    <col min="14350" max="14350" width="2" style="114" customWidth="1"/>
    <col min="14351" max="14352" width="3.25" style="114" customWidth="1"/>
    <col min="14353" max="14353" width="2" style="114" customWidth="1"/>
    <col min="14354" max="14355" width="3.25" style="114" customWidth="1"/>
    <col min="14356" max="14356" width="2" style="114" customWidth="1"/>
    <col min="14357" max="14357" width="3.25" style="114" customWidth="1"/>
    <col min="14358" max="14358" width="2" style="114" customWidth="1"/>
    <col min="14359" max="14359" width="3.25" style="114" customWidth="1"/>
    <col min="14360" max="14360" width="2" style="114" customWidth="1"/>
    <col min="14361" max="14361" width="3.25" style="114" customWidth="1"/>
    <col min="14362" max="14362" width="2" style="114" customWidth="1"/>
    <col min="14363" max="14363" width="3.25" style="114" customWidth="1"/>
    <col min="14364" max="14364" width="2" style="114" customWidth="1"/>
    <col min="14365" max="14365" width="3.25" style="114" customWidth="1"/>
    <col min="14366" max="14366" width="2" style="114" customWidth="1"/>
    <col min="14367" max="14367" width="3.25" style="114" customWidth="1"/>
    <col min="14368" max="14368" width="14.375" style="114" customWidth="1"/>
    <col min="14369" max="14592" width="9" style="114"/>
    <col min="14593" max="14593" width="4.875" style="114" customWidth="1"/>
    <col min="14594" max="14594" width="4.375" style="114" customWidth="1"/>
    <col min="14595" max="14595" width="12.25" style="114" customWidth="1"/>
    <col min="14596" max="14596" width="3.25" style="114" customWidth="1"/>
    <col min="14597" max="14597" width="2" style="114" customWidth="1"/>
    <col min="14598" max="14599" width="3.25" style="114" customWidth="1"/>
    <col min="14600" max="14600" width="2" style="114" customWidth="1"/>
    <col min="14601" max="14602" width="3.25" style="114" customWidth="1"/>
    <col min="14603" max="14603" width="2" style="114" customWidth="1"/>
    <col min="14604" max="14605" width="3.25" style="114" customWidth="1"/>
    <col min="14606" max="14606" width="2" style="114" customWidth="1"/>
    <col min="14607" max="14608" width="3.25" style="114" customWidth="1"/>
    <col min="14609" max="14609" width="2" style="114" customWidth="1"/>
    <col min="14610" max="14611" width="3.25" style="114" customWidth="1"/>
    <col min="14612" max="14612" width="2" style="114" customWidth="1"/>
    <col min="14613" max="14613" width="3.25" style="114" customWidth="1"/>
    <col min="14614" max="14614" width="2" style="114" customWidth="1"/>
    <col min="14615" max="14615" width="3.25" style="114" customWidth="1"/>
    <col min="14616" max="14616" width="2" style="114" customWidth="1"/>
    <col min="14617" max="14617" width="3.25" style="114" customWidth="1"/>
    <col min="14618" max="14618" width="2" style="114" customWidth="1"/>
    <col min="14619" max="14619" width="3.25" style="114" customWidth="1"/>
    <col min="14620" max="14620" width="2" style="114" customWidth="1"/>
    <col min="14621" max="14621" width="3.25" style="114" customWidth="1"/>
    <col min="14622" max="14622" width="2" style="114" customWidth="1"/>
    <col min="14623" max="14623" width="3.25" style="114" customWidth="1"/>
    <col min="14624" max="14624" width="14.375" style="114" customWidth="1"/>
    <col min="14625" max="14848" width="9" style="114"/>
    <col min="14849" max="14849" width="4.875" style="114" customWidth="1"/>
    <col min="14850" max="14850" width="4.375" style="114" customWidth="1"/>
    <col min="14851" max="14851" width="12.25" style="114" customWidth="1"/>
    <col min="14852" max="14852" width="3.25" style="114" customWidth="1"/>
    <col min="14853" max="14853" width="2" style="114" customWidth="1"/>
    <col min="14854" max="14855" width="3.25" style="114" customWidth="1"/>
    <col min="14856" max="14856" width="2" style="114" customWidth="1"/>
    <col min="14857" max="14858" width="3.25" style="114" customWidth="1"/>
    <col min="14859" max="14859" width="2" style="114" customWidth="1"/>
    <col min="14860" max="14861" width="3.25" style="114" customWidth="1"/>
    <col min="14862" max="14862" width="2" style="114" customWidth="1"/>
    <col min="14863" max="14864" width="3.25" style="114" customWidth="1"/>
    <col min="14865" max="14865" width="2" style="114" customWidth="1"/>
    <col min="14866" max="14867" width="3.25" style="114" customWidth="1"/>
    <col min="14868" max="14868" width="2" style="114" customWidth="1"/>
    <col min="14869" max="14869" width="3.25" style="114" customWidth="1"/>
    <col min="14870" max="14870" width="2" style="114" customWidth="1"/>
    <col min="14871" max="14871" width="3.25" style="114" customWidth="1"/>
    <col min="14872" max="14872" width="2" style="114" customWidth="1"/>
    <col min="14873" max="14873" width="3.25" style="114" customWidth="1"/>
    <col min="14874" max="14874" width="2" style="114" customWidth="1"/>
    <col min="14875" max="14875" width="3.25" style="114" customWidth="1"/>
    <col min="14876" max="14876" width="2" style="114" customWidth="1"/>
    <col min="14877" max="14877" width="3.25" style="114" customWidth="1"/>
    <col min="14878" max="14878" width="2" style="114" customWidth="1"/>
    <col min="14879" max="14879" width="3.25" style="114" customWidth="1"/>
    <col min="14880" max="14880" width="14.375" style="114" customWidth="1"/>
    <col min="14881" max="15104" width="9" style="114"/>
    <col min="15105" max="15105" width="4.875" style="114" customWidth="1"/>
    <col min="15106" max="15106" width="4.375" style="114" customWidth="1"/>
    <col min="15107" max="15107" width="12.25" style="114" customWidth="1"/>
    <col min="15108" max="15108" width="3.25" style="114" customWidth="1"/>
    <col min="15109" max="15109" width="2" style="114" customWidth="1"/>
    <col min="15110" max="15111" width="3.25" style="114" customWidth="1"/>
    <col min="15112" max="15112" width="2" style="114" customWidth="1"/>
    <col min="15113" max="15114" width="3.25" style="114" customWidth="1"/>
    <col min="15115" max="15115" width="2" style="114" customWidth="1"/>
    <col min="15116" max="15117" width="3.25" style="114" customWidth="1"/>
    <col min="15118" max="15118" width="2" style="114" customWidth="1"/>
    <col min="15119" max="15120" width="3.25" style="114" customWidth="1"/>
    <col min="15121" max="15121" width="2" style="114" customWidth="1"/>
    <col min="15122" max="15123" width="3.25" style="114" customWidth="1"/>
    <col min="15124" max="15124" width="2" style="114" customWidth="1"/>
    <col min="15125" max="15125" width="3.25" style="114" customWidth="1"/>
    <col min="15126" max="15126" width="2" style="114" customWidth="1"/>
    <col min="15127" max="15127" width="3.25" style="114" customWidth="1"/>
    <col min="15128" max="15128" width="2" style="114" customWidth="1"/>
    <col min="15129" max="15129" width="3.25" style="114" customWidth="1"/>
    <col min="15130" max="15130" width="2" style="114" customWidth="1"/>
    <col min="15131" max="15131" width="3.25" style="114" customWidth="1"/>
    <col min="15132" max="15132" width="2" style="114" customWidth="1"/>
    <col min="15133" max="15133" width="3.25" style="114" customWidth="1"/>
    <col min="15134" max="15134" width="2" style="114" customWidth="1"/>
    <col min="15135" max="15135" width="3.25" style="114" customWidth="1"/>
    <col min="15136" max="15136" width="14.375" style="114" customWidth="1"/>
    <col min="15137" max="15360" width="9" style="114"/>
    <col min="15361" max="15361" width="4.875" style="114" customWidth="1"/>
    <col min="15362" max="15362" width="4.375" style="114" customWidth="1"/>
    <col min="15363" max="15363" width="12.25" style="114" customWidth="1"/>
    <col min="15364" max="15364" width="3.25" style="114" customWidth="1"/>
    <col min="15365" max="15365" width="2" style="114" customWidth="1"/>
    <col min="15366" max="15367" width="3.25" style="114" customWidth="1"/>
    <col min="15368" max="15368" width="2" style="114" customWidth="1"/>
    <col min="15369" max="15370" width="3.25" style="114" customWidth="1"/>
    <col min="15371" max="15371" width="2" style="114" customWidth="1"/>
    <col min="15372" max="15373" width="3.25" style="114" customWidth="1"/>
    <col min="15374" max="15374" width="2" style="114" customWidth="1"/>
    <col min="15375" max="15376" width="3.25" style="114" customWidth="1"/>
    <col min="15377" max="15377" width="2" style="114" customWidth="1"/>
    <col min="15378" max="15379" width="3.25" style="114" customWidth="1"/>
    <col min="15380" max="15380" width="2" style="114" customWidth="1"/>
    <col min="15381" max="15381" width="3.25" style="114" customWidth="1"/>
    <col min="15382" max="15382" width="2" style="114" customWidth="1"/>
    <col min="15383" max="15383" width="3.25" style="114" customWidth="1"/>
    <col min="15384" max="15384" width="2" style="114" customWidth="1"/>
    <col min="15385" max="15385" width="3.25" style="114" customWidth="1"/>
    <col min="15386" max="15386" width="2" style="114" customWidth="1"/>
    <col min="15387" max="15387" width="3.25" style="114" customWidth="1"/>
    <col min="15388" max="15388" width="2" style="114" customWidth="1"/>
    <col min="15389" max="15389" width="3.25" style="114" customWidth="1"/>
    <col min="15390" max="15390" width="2" style="114" customWidth="1"/>
    <col min="15391" max="15391" width="3.25" style="114" customWidth="1"/>
    <col min="15392" max="15392" width="14.375" style="114" customWidth="1"/>
    <col min="15393" max="15616" width="9" style="114"/>
    <col min="15617" max="15617" width="4.875" style="114" customWidth="1"/>
    <col min="15618" max="15618" width="4.375" style="114" customWidth="1"/>
    <col min="15619" max="15619" width="12.25" style="114" customWidth="1"/>
    <col min="15620" max="15620" width="3.25" style="114" customWidth="1"/>
    <col min="15621" max="15621" width="2" style="114" customWidth="1"/>
    <col min="15622" max="15623" width="3.25" style="114" customWidth="1"/>
    <col min="15624" max="15624" width="2" style="114" customWidth="1"/>
    <col min="15625" max="15626" width="3.25" style="114" customWidth="1"/>
    <col min="15627" max="15627" width="2" style="114" customWidth="1"/>
    <col min="15628" max="15629" width="3.25" style="114" customWidth="1"/>
    <col min="15630" max="15630" width="2" style="114" customWidth="1"/>
    <col min="15631" max="15632" width="3.25" style="114" customWidth="1"/>
    <col min="15633" max="15633" width="2" style="114" customWidth="1"/>
    <col min="15634" max="15635" width="3.25" style="114" customWidth="1"/>
    <col min="15636" max="15636" width="2" style="114" customWidth="1"/>
    <col min="15637" max="15637" width="3.25" style="114" customWidth="1"/>
    <col min="15638" max="15638" width="2" style="114" customWidth="1"/>
    <col min="15639" max="15639" width="3.25" style="114" customWidth="1"/>
    <col min="15640" max="15640" width="2" style="114" customWidth="1"/>
    <col min="15641" max="15641" width="3.25" style="114" customWidth="1"/>
    <col min="15642" max="15642" width="2" style="114" customWidth="1"/>
    <col min="15643" max="15643" width="3.25" style="114" customWidth="1"/>
    <col min="15644" max="15644" width="2" style="114" customWidth="1"/>
    <col min="15645" max="15645" width="3.25" style="114" customWidth="1"/>
    <col min="15646" max="15646" width="2" style="114" customWidth="1"/>
    <col min="15647" max="15647" width="3.25" style="114" customWidth="1"/>
    <col min="15648" max="15648" width="14.375" style="114" customWidth="1"/>
    <col min="15649" max="15872" width="9" style="114"/>
    <col min="15873" max="15873" width="4.875" style="114" customWidth="1"/>
    <col min="15874" max="15874" width="4.375" style="114" customWidth="1"/>
    <col min="15875" max="15875" width="12.25" style="114" customWidth="1"/>
    <col min="15876" max="15876" width="3.25" style="114" customWidth="1"/>
    <col min="15877" max="15877" width="2" style="114" customWidth="1"/>
    <col min="15878" max="15879" width="3.25" style="114" customWidth="1"/>
    <col min="15880" max="15880" width="2" style="114" customWidth="1"/>
    <col min="15881" max="15882" width="3.25" style="114" customWidth="1"/>
    <col min="15883" max="15883" width="2" style="114" customWidth="1"/>
    <col min="15884" max="15885" width="3.25" style="114" customWidth="1"/>
    <col min="15886" max="15886" width="2" style="114" customWidth="1"/>
    <col min="15887" max="15888" width="3.25" style="114" customWidth="1"/>
    <col min="15889" max="15889" width="2" style="114" customWidth="1"/>
    <col min="15890" max="15891" width="3.25" style="114" customWidth="1"/>
    <col min="15892" max="15892" width="2" style="114" customWidth="1"/>
    <col min="15893" max="15893" width="3.25" style="114" customWidth="1"/>
    <col min="15894" max="15894" width="2" style="114" customWidth="1"/>
    <col min="15895" max="15895" width="3.25" style="114" customWidth="1"/>
    <col min="15896" max="15896" width="2" style="114" customWidth="1"/>
    <col min="15897" max="15897" width="3.25" style="114" customWidth="1"/>
    <col min="15898" max="15898" width="2" style="114" customWidth="1"/>
    <col min="15899" max="15899" width="3.25" style="114" customWidth="1"/>
    <col min="15900" max="15900" width="2" style="114" customWidth="1"/>
    <col min="15901" max="15901" width="3.25" style="114" customWidth="1"/>
    <col min="15902" max="15902" width="2" style="114" customWidth="1"/>
    <col min="15903" max="15903" width="3.25" style="114" customWidth="1"/>
    <col min="15904" max="15904" width="14.375" style="114" customWidth="1"/>
    <col min="15905" max="16128" width="9" style="114"/>
    <col min="16129" max="16129" width="4.875" style="114" customWidth="1"/>
    <col min="16130" max="16130" width="4.375" style="114" customWidth="1"/>
    <col min="16131" max="16131" width="12.25" style="114" customWidth="1"/>
    <col min="16132" max="16132" width="3.25" style="114" customWidth="1"/>
    <col min="16133" max="16133" width="2" style="114" customWidth="1"/>
    <col min="16134" max="16135" width="3.25" style="114" customWidth="1"/>
    <col min="16136" max="16136" width="2" style="114" customWidth="1"/>
    <col min="16137" max="16138" width="3.25" style="114" customWidth="1"/>
    <col min="16139" max="16139" width="2" style="114" customWidth="1"/>
    <col min="16140" max="16141" width="3.25" style="114" customWidth="1"/>
    <col min="16142" max="16142" width="2" style="114" customWidth="1"/>
    <col min="16143" max="16144" width="3.25" style="114" customWidth="1"/>
    <col min="16145" max="16145" width="2" style="114" customWidth="1"/>
    <col min="16146" max="16147" width="3.25" style="114" customWidth="1"/>
    <col min="16148" max="16148" width="2" style="114" customWidth="1"/>
    <col min="16149" max="16149" width="3.25" style="114" customWidth="1"/>
    <col min="16150" max="16150" width="2" style="114" customWidth="1"/>
    <col min="16151" max="16151" width="3.25" style="114" customWidth="1"/>
    <col min="16152" max="16152" width="2" style="114" customWidth="1"/>
    <col min="16153" max="16153" width="3.25" style="114" customWidth="1"/>
    <col min="16154" max="16154" width="2" style="114" customWidth="1"/>
    <col min="16155" max="16155" width="3.25" style="114" customWidth="1"/>
    <col min="16156" max="16156" width="2" style="114" customWidth="1"/>
    <col min="16157" max="16157" width="3.25" style="114" customWidth="1"/>
    <col min="16158" max="16158" width="2" style="114" customWidth="1"/>
    <col min="16159" max="16159" width="3.25" style="114" customWidth="1"/>
    <col min="16160" max="16160" width="14.375" style="114" customWidth="1"/>
    <col min="16161" max="16384" width="9" style="114"/>
  </cols>
  <sheetData>
    <row r="1" spans="1:33" s="17" customFormat="1" ht="20.100000000000001" customHeight="1">
      <c r="A1" s="469"/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</row>
    <row r="2" spans="1:33" ht="24.95" customHeight="1">
      <c r="A2" s="148"/>
      <c r="B2" s="148" t="s">
        <v>110</v>
      </c>
      <c r="C2" s="150" t="s">
        <v>39</v>
      </c>
      <c r="D2" s="384" t="s">
        <v>40</v>
      </c>
      <c r="E2" s="385"/>
      <c r="F2" s="398" t="s">
        <v>41</v>
      </c>
      <c r="G2" s="399"/>
      <c r="H2" s="399"/>
      <c r="I2" s="399"/>
      <c r="J2" s="399"/>
      <c r="K2" s="399"/>
      <c r="L2" s="399"/>
      <c r="M2" s="399"/>
      <c r="N2" s="399"/>
      <c r="O2" s="399"/>
      <c r="P2" s="405"/>
      <c r="Q2" s="439" t="s">
        <v>42</v>
      </c>
      <c r="R2" s="439"/>
      <c r="S2" s="439"/>
      <c r="T2" s="439"/>
      <c r="U2" s="439"/>
      <c r="V2" s="439"/>
      <c r="W2" s="439"/>
      <c r="X2" s="439"/>
      <c r="Y2" s="439" t="s">
        <v>210</v>
      </c>
      <c r="Z2" s="439"/>
      <c r="AA2" s="439"/>
      <c r="AB2" s="439"/>
      <c r="AC2" s="439"/>
      <c r="AD2" s="439"/>
      <c r="AE2" s="439"/>
      <c r="AF2" s="148" t="s">
        <v>211</v>
      </c>
      <c r="AG2" s="167" t="s">
        <v>283</v>
      </c>
    </row>
    <row r="3" spans="1:33" ht="24.95" customHeight="1">
      <c r="A3" s="142">
        <v>1</v>
      </c>
      <c r="B3" s="142" t="s">
        <v>212</v>
      </c>
      <c r="C3" s="128">
        <v>44156</v>
      </c>
      <c r="D3" s="426">
        <v>0.41666666666666669</v>
      </c>
      <c r="E3" s="427"/>
      <c r="F3" s="428" t="s">
        <v>280</v>
      </c>
      <c r="G3" s="429"/>
      <c r="H3" s="429"/>
      <c r="I3" s="429"/>
      <c r="J3" s="115">
        <v>8</v>
      </c>
      <c r="K3" s="116" t="s">
        <v>213</v>
      </c>
      <c r="L3" s="117">
        <v>0</v>
      </c>
      <c r="M3" s="430" t="s">
        <v>166</v>
      </c>
      <c r="N3" s="431"/>
      <c r="O3" s="431"/>
      <c r="P3" s="432"/>
      <c r="Q3" s="433" t="str">
        <f>F4</f>
        <v>ジュニオール</v>
      </c>
      <c r="R3" s="434"/>
      <c r="S3" s="434"/>
      <c r="T3" s="435"/>
      <c r="U3" s="436" t="str">
        <f>M4</f>
        <v>ＦＣオークス</v>
      </c>
      <c r="V3" s="434"/>
      <c r="W3" s="434"/>
      <c r="X3" s="437"/>
      <c r="Y3" s="438" t="s">
        <v>130</v>
      </c>
      <c r="Z3" s="438"/>
      <c r="AA3" s="438"/>
      <c r="AB3" s="438"/>
      <c r="AC3" s="438"/>
      <c r="AD3" s="438"/>
      <c r="AE3" s="438"/>
      <c r="AF3" s="142" t="s">
        <v>114</v>
      </c>
      <c r="AG3" s="165" t="str">
        <f>Q3</f>
        <v>ジュニオール</v>
      </c>
    </row>
    <row r="4" spans="1:33" ht="24.95" customHeight="1">
      <c r="A4" s="142">
        <v>2</v>
      </c>
      <c r="B4" s="142" t="s">
        <v>111</v>
      </c>
      <c r="C4" s="128">
        <v>44156</v>
      </c>
      <c r="D4" s="426">
        <v>0.47916666666666669</v>
      </c>
      <c r="E4" s="427"/>
      <c r="F4" s="428" t="s">
        <v>157</v>
      </c>
      <c r="G4" s="429"/>
      <c r="H4" s="429"/>
      <c r="I4" s="429"/>
      <c r="J4" s="115">
        <v>2</v>
      </c>
      <c r="K4" s="116" t="s">
        <v>44</v>
      </c>
      <c r="L4" s="117">
        <v>0</v>
      </c>
      <c r="M4" s="430" t="s">
        <v>281</v>
      </c>
      <c r="N4" s="431"/>
      <c r="O4" s="431"/>
      <c r="P4" s="432"/>
      <c r="Q4" s="433" t="str">
        <f>F3</f>
        <v>ＡＯＢＡ　ＦＣ</v>
      </c>
      <c r="R4" s="434"/>
      <c r="S4" s="434"/>
      <c r="T4" s="435"/>
      <c r="U4" s="436" t="str">
        <f>M3</f>
        <v>七ヶ浜ＳＣ</v>
      </c>
      <c r="V4" s="434"/>
      <c r="W4" s="434"/>
      <c r="X4" s="437"/>
      <c r="Y4" s="438" t="s">
        <v>130</v>
      </c>
      <c r="Z4" s="438"/>
      <c r="AA4" s="438"/>
      <c r="AB4" s="438"/>
      <c r="AC4" s="438"/>
      <c r="AD4" s="438"/>
      <c r="AE4" s="438"/>
      <c r="AF4" s="142" t="s">
        <v>114</v>
      </c>
      <c r="AG4" s="165" t="str">
        <f t="shared" ref="AG4:AG31" si="0">Q4</f>
        <v>ＡＯＢＡ　ＦＣ</v>
      </c>
    </row>
    <row r="5" spans="1:33" ht="24.95" customHeight="1">
      <c r="A5" s="142">
        <v>3</v>
      </c>
      <c r="B5" s="127" t="s">
        <v>112</v>
      </c>
      <c r="C5" s="128">
        <v>44156</v>
      </c>
      <c r="D5" s="426">
        <v>0.54166666666666663</v>
      </c>
      <c r="E5" s="427"/>
      <c r="F5" s="428" t="s">
        <v>160</v>
      </c>
      <c r="G5" s="429"/>
      <c r="H5" s="429"/>
      <c r="I5" s="429"/>
      <c r="J5" s="115">
        <v>9</v>
      </c>
      <c r="K5" s="116" t="s">
        <v>44</v>
      </c>
      <c r="L5" s="117">
        <v>0</v>
      </c>
      <c r="M5" s="430" t="s">
        <v>282</v>
      </c>
      <c r="N5" s="431"/>
      <c r="O5" s="431"/>
      <c r="P5" s="432"/>
      <c r="Q5" s="464" t="str">
        <f>F7</f>
        <v>リアンリール</v>
      </c>
      <c r="R5" s="465"/>
      <c r="S5" s="465"/>
      <c r="T5" s="466"/>
      <c r="U5" s="467" t="str">
        <f>M7</f>
        <v>東六クラブ</v>
      </c>
      <c r="V5" s="465"/>
      <c r="W5" s="465"/>
      <c r="X5" s="468"/>
      <c r="Y5" s="438" t="s">
        <v>130</v>
      </c>
      <c r="Z5" s="438"/>
      <c r="AA5" s="438"/>
      <c r="AB5" s="438"/>
      <c r="AC5" s="438"/>
      <c r="AD5" s="438"/>
      <c r="AE5" s="438"/>
      <c r="AF5" s="142" t="s">
        <v>114</v>
      </c>
      <c r="AG5" s="165" t="str">
        <f t="shared" si="0"/>
        <v>リアンリール</v>
      </c>
    </row>
    <row r="6" spans="1:33" ht="24.95" customHeight="1" thickBot="1">
      <c r="A6" s="118">
        <v>4</v>
      </c>
      <c r="B6" s="126" t="s">
        <v>113</v>
      </c>
      <c r="C6" s="119">
        <v>44156</v>
      </c>
      <c r="D6" s="424">
        <v>0.60416666666666663</v>
      </c>
      <c r="E6" s="425"/>
      <c r="F6" s="408" t="s">
        <v>179</v>
      </c>
      <c r="G6" s="409"/>
      <c r="H6" s="409"/>
      <c r="I6" s="409"/>
      <c r="J6" s="120">
        <v>2</v>
      </c>
      <c r="K6" s="121" t="s">
        <v>44</v>
      </c>
      <c r="L6" s="122">
        <v>3</v>
      </c>
      <c r="M6" s="410" t="s">
        <v>155</v>
      </c>
      <c r="N6" s="411"/>
      <c r="O6" s="411"/>
      <c r="P6" s="412"/>
      <c r="Q6" s="459" t="str">
        <f>F5</f>
        <v>フォーリクラッセ</v>
      </c>
      <c r="R6" s="460"/>
      <c r="S6" s="460"/>
      <c r="T6" s="461"/>
      <c r="U6" s="462" t="str">
        <f>M5</f>
        <v>ＭＥＳＳＥ</v>
      </c>
      <c r="V6" s="460"/>
      <c r="W6" s="460"/>
      <c r="X6" s="463"/>
      <c r="Y6" s="418" t="s">
        <v>130</v>
      </c>
      <c r="Z6" s="418"/>
      <c r="AA6" s="418"/>
      <c r="AB6" s="418"/>
      <c r="AC6" s="418"/>
      <c r="AD6" s="418"/>
      <c r="AE6" s="418"/>
      <c r="AF6" s="118" t="s">
        <v>114</v>
      </c>
      <c r="AG6" s="167" t="str">
        <f t="shared" si="0"/>
        <v>フォーリクラッセ</v>
      </c>
    </row>
    <row r="7" spans="1:33" ht="24.95" customHeight="1" thickTop="1" thickBot="1">
      <c r="A7" s="118">
        <v>25</v>
      </c>
      <c r="B7" s="118" t="s">
        <v>214</v>
      </c>
      <c r="C7" s="160">
        <v>44156</v>
      </c>
      <c r="D7" s="457">
        <v>0.66666666666666663</v>
      </c>
      <c r="E7" s="458"/>
      <c r="F7" s="408" t="s">
        <v>158</v>
      </c>
      <c r="G7" s="409"/>
      <c r="H7" s="409"/>
      <c r="I7" s="409"/>
      <c r="J7" s="120">
        <v>3</v>
      </c>
      <c r="K7" s="121" t="s">
        <v>182</v>
      </c>
      <c r="L7" s="122">
        <v>4</v>
      </c>
      <c r="M7" s="410" t="s">
        <v>164</v>
      </c>
      <c r="N7" s="411"/>
      <c r="O7" s="411"/>
      <c r="P7" s="412"/>
      <c r="Q7" s="459" t="str">
        <f>F6</f>
        <v>アバンツァーレ</v>
      </c>
      <c r="R7" s="460"/>
      <c r="S7" s="460"/>
      <c r="T7" s="461"/>
      <c r="U7" s="462" t="str">
        <f>M6</f>
        <v>ＤＵＯパーク</v>
      </c>
      <c r="V7" s="460"/>
      <c r="W7" s="460"/>
      <c r="X7" s="463"/>
      <c r="Y7" s="418" t="s">
        <v>130</v>
      </c>
      <c r="Z7" s="418"/>
      <c r="AA7" s="418"/>
      <c r="AB7" s="418"/>
      <c r="AC7" s="418"/>
      <c r="AD7" s="418"/>
      <c r="AE7" s="418"/>
      <c r="AF7" s="118" t="s">
        <v>127</v>
      </c>
      <c r="AG7" s="170" t="str">
        <f t="shared" si="0"/>
        <v>アバンツァーレ</v>
      </c>
    </row>
    <row r="8" spans="1:33" ht="24.95" customHeight="1" thickTop="1">
      <c r="A8" s="129">
        <v>5</v>
      </c>
      <c r="B8" s="130" t="s">
        <v>215</v>
      </c>
      <c r="C8" s="131">
        <v>44158</v>
      </c>
      <c r="D8" s="386">
        <v>0.41666666666666669</v>
      </c>
      <c r="E8" s="387"/>
      <c r="F8" s="391" t="s">
        <v>284</v>
      </c>
      <c r="G8" s="392"/>
      <c r="H8" s="392"/>
      <c r="I8" s="392"/>
      <c r="J8" s="123">
        <v>2</v>
      </c>
      <c r="K8" s="124" t="s">
        <v>182</v>
      </c>
      <c r="L8" s="125">
        <v>0</v>
      </c>
      <c r="M8" s="393" t="s">
        <v>285</v>
      </c>
      <c r="N8" s="421"/>
      <c r="O8" s="421"/>
      <c r="P8" s="422"/>
      <c r="Q8" s="401" t="str">
        <f>F9</f>
        <v>フォーリクラッセ</v>
      </c>
      <c r="R8" s="402"/>
      <c r="S8" s="402"/>
      <c r="T8" s="403"/>
      <c r="U8" s="406" t="str">
        <f>M9</f>
        <v>ＤＵＯパーク</v>
      </c>
      <c r="V8" s="402"/>
      <c r="W8" s="402"/>
      <c r="X8" s="407"/>
      <c r="Y8" s="423" t="s">
        <v>130</v>
      </c>
      <c r="Z8" s="423"/>
      <c r="AA8" s="423"/>
      <c r="AB8" s="423"/>
      <c r="AC8" s="423"/>
      <c r="AD8" s="423"/>
      <c r="AE8" s="423"/>
      <c r="AF8" s="129" t="s">
        <v>114</v>
      </c>
      <c r="AG8" s="129" t="str">
        <f t="shared" si="0"/>
        <v>フォーリクラッセ</v>
      </c>
    </row>
    <row r="9" spans="1:33" ht="24.95" customHeight="1">
      <c r="A9" s="142">
        <v>6</v>
      </c>
      <c r="B9" s="127" t="s">
        <v>216</v>
      </c>
      <c r="C9" s="128">
        <v>44158</v>
      </c>
      <c r="D9" s="426">
        <v>0.47916666666666669</v>
      </c>
      <c r="E9" s="427"/>
      <c r="F9" s="428" t="s">
        <v>286</v>
      </c>
      <c r="G9" s="429"/>
      <c r="H9" s="429"/>
      <c r="I9" s="429"/>
      <c r="J9" s="115">
        <v>9</v>
      </c>
      <c r="K9" s="116" t="s">
        <v>182</v>
      </c>
      <c r="L9" s="117">
        <v>0</v>
      </c>
      <c r="M9" s="430" t="s">
        <v>287</v>
      </c>
      <c r="N9" s="431"/>
      <c r="O9" s="431"/>
      <c r="P9" s="432"/>
      <c r="Q9" s="433" t="str">
        <f>F8</f>
        <v>AOBA FC</v>
      </c>
      <c r="R9" s="434"/>
      <c r="S9" s="434"/>
      <c r="T9" s="435"/>
      <c r="U9" s="436" t="str">
        <f>M8</f>
        <v>ジュニオール</v>
      </c>
      <c r="V9" s="434"/>
      <c r="W9" s="434"/>
      <c r="X9" s="437"/>
      <c r="Y9" s="438" t="s">
        <v>130</v>
      </c>
      <c r="Z9" s="438"/>
      <c r="AA9" s="438"/>
      <c r="AB9" s="438"/>
      <c r="AC9" s="438"/>
      <c r="AD9" s="438"/>
      <c r="AE9" s="438"/>
      <c r="AF9" s="142" t="s">
        <v>114</v>
      </c>
      <c r="AG9" s="165" t="str">
        <f t="shared" si="0"/>
        <v>AOBA FC</v>
      </c>
    </row>
    <row r="10" spans="1:33" ht="17.25" customHeight="1">
      <c r="A10" s="285">
        <v>7</v>
      </c>
      <c r="B10" s="380" t="s">
        <v>217</v>
      </c>
      <c r="C10" s="382">
        <v>44158</v>
      </c>
      <c r="D10" s="384">
        <v>0.54166666666666663</v>
      </c>
      <c r="E10" s="385"/>
      <c r="F10" s="388" t="s">
        <v>166</v>
      </c>
      <c r="G10" s="389"/>
      <c r="H10" s="389"/>
      <c r="I10" s="390"/>
      <c r="J10" s="115">
        <v>0</v>
      </c>
      <c r="K10" s="116" t="s">
        <v>182</v>
      </c>
      <c r="L10" s="117">
        <v>0</v>
      </c>
      <c r="M10" s="394" t="s">
        <v>288</v>
      </c>
      <c r="N10" s="389"/>
      <c r="O10" s="389"/>
      <c r="P10" s="395"/>
      <c r="Q10" s="398" t="str">
        <f>F12</f>
        <v>ＭＥＳＳＥ</v>
      </c>
      <c r="R10" s="399"/>
      <c r="S10" s="399"/>
      <c r="T10" s="400"/>
      <c r="U10" s="404" t="str">
        <f>M12</f>
        <v>アバンツァーレ</v>
      </c>
      <c r="V10" s="399"/>
      <c r="W10" s="399"/>
      <c r="X10" s="405"/>
      <c r="Y10" s="398" t="s">
        <v>130</v>
      </c>
      <c r="Z10" s="399"/>
      <c r="AA10" s="399"/>
      <c r="AB10" s="399"/>
      <c r="AC10" s="399"/>
      <c r="AD10" s="399"/>
      <c r="AE10" s="405"/>
      <c r="AF10" s="285" t="s">
        <v>114</v>
      </c>
      <c r="AG10" s="285" t="str">
        <f t="shared" si="0"/>
        <v>ＭＥＳＳＥ</v>
      </c>
    </row>
    <row r="11" spans="1:33" ht="17.25" customHeight="1">
      <c r="A11" s="379"/>
      <c r="B11" s="381"/>
      <c r="C11" s="383"/>
      <c r="D11" s="386"/>
      <c r="E11" s="387"/>
      <c r="F11" s="391"/>
      <c r="G11" s="392"/>
      <c r="H11" s="392"/>
      <c r="I11" s="393"/>
      <c r="J11" s="178">
        <v>2</v>
      </c>
      <c r="K11" s="179" t="s">
        <v>308</v>
      </c>
      <c r="L11" s="180">
        <v>4</v>
      </c>
      <c r="M11" s="396"/>
      <c r="N11" s="392"/>
      <c r="O11" s="392"/>
      <c r="P11" s="397"/>
      <c r="Q11" s="401"/>
      <c r="R11" s="402"/>
      <c r="S11" s="402"/>
      <c r="T11" s="403"/>
      <c r="U11" s="406"/>
      <c r="V11" s="402"/>
      <c r="W11" s="402"/>
      <c r="X11" s="407"/>
      <c r="Y11" s="401"/>
      <c r="Z11" s="402"/>
      <c r="AA11" s="402"/>
      <c r="AB11" s="402"/>
      <c r="AC11" s="402"/>
      <c r="AD11" s="402"/>
      <c r="AE11" s="407"/>
      <c r="AF11" s="379"/>
      <c r="AG11" s="379"/>
    </row>
    <row r="12" spans="1:33" ht="24.95" customHeight="1" thickBot="1">
      <c r="A12" s="118">
        <v>8</v>
      </c>
      <c r="B12" s="126" t="s">
        <v>218</v>
      </c>
      <c r="C12" s="119">
        <v>44158</v>
      </c>
      <c r="D12" s="424">
        <v>0.60416666666666663</v>
      </c>
      <c r="E12" s="425"/>
      <c r="F12" s="408" t="s">
        <v>289</v>
      </c>
      <c r="G12" s="409"/>
      <c r="H12" s="409"/>
      <c r="I12" s="409"/>
      <c r="J12" s="120">
        <v>4</v>
      </c>
      <c r="K12" s="121" t="s">
        <v>182</v>
      </c>
      <c r="L12" s="122">
        <v>2</v>
      </c>
      <c r="M12" s="410" t="s">
        <v>290</v>
      </c>
      <c r="N12" s="411"/>
      <c r="O12" s="411"/>
      <c r="P12" s="412"/>
      <c r="Q12" s="413" t="str">
        <f>F10</f>
        <v>七ヶ浜ＳＣ</v>
      </c>
      <c r="R12" s="414"/>
      <c r="S12" s="414"/>
      <c r="T12" s="415"/>
      <c r="U12" s="416" t="str">
        <f>M10</f>
        <v>ＦＣオークス</v>
      </c>
      <c r="V12" s="414"/>
      <c r="W12" s="414"/>
      <c r="X12" s="417"/>
      <c r="Y12" s="418" t="s">
        <v>130</v>
      </c>
      <c r="Z12" s="418"/>
      <c r="AA12" s="418"/>
      <c r="AB12" s="418"/>
      <c r="AC12" s="418"/>
      <c r="AD12" s="418"/>
      <c r="AE12" s="418"/>
      <c r="AF12" s="118" t="s">
        <v>114</v>
      </c>
      <c r="AG12" s="167" t="str">
        <f t="shared" si="0"/>
        <v>七ヶ浜ＳＣ</v>
      </c>
    </row>
    <row r="13" spans="1:33" ht="24.95" customHeight="1" thickTop="1">
      <c r="A13" s="129">
        <v>9</v>
      </c>
      <c r="B13" s="130" t="s">
        <v>219</v>
      </c>
      <c r="C13" s="131">
        <v>44164</v>
      </c>
      <c r="D13" s="419">
        <v>0.39583333333333331</v>
      </c>
      <c r="E13" s="420"/>
      <c r="F13" s="391" t="s">
        <v>166</v>
      </c>
      <c r="G13" s="392"/>
      <c r="H13" s="392"/>
      <c r="I13" s="392"/>
      <c r="J13" s="123">
        <v>1</v>
      </c>
      <c r="K13" s="124" t="s">
        <v>182</v>
      </c>
      <c r="L13" s="125">
        <v>4</v>
      </c>
      <c r="M13" s="393" t="s">
        <v>309</v>
      </c>
      <c r="N13" s="421"/>
      <c r="O13" s="421"/>
      <c r="P13" s="422"/>
      <c r="Q13" s="401" t="str">
        <f>F14</f>
        <v>ＦＣオークス</v>
      </c>
      <c r="R13" s="402"/>
      <c r="S13" s="402"/>
      <c r="T13" s="403"/>
      <c r="U13" s="406" t="str">
        <f>M14</f>
        <v>ＭＥＳＳＥ</v>
      </c>
      <c r="V13" s="402"/>
      <c r="W13" s="402"/>
      <c r="X13" s="407"/>
      <c r="Y13" s="423" t="s">
        <v>128</v>
      </c>
      <c r="Z13" s="423"/>
      <c r="AA13" s="423"/>
      <c r="AB13" s="423"/>
      <c r="AC13" s="423"/>
      <c r="AD13" s="423"/>
      <c r="AE13" s="423"/>
      <c r="AF13" s="129" t="s">
        <v>114</v>
      </c>
      <c r="AG13" s="171" t="s">
        <v>315</v>
      </c>
    </row>
    <row r="14" spans="1:33" ht="18" customHeight="1">
      <c r="A14" s="285">
        <v>10</v>
      </c>
      <c r="B14" s="380" t="s">
        <v>220</v>
      </c>
      <c r="C14" s="382">
        <v>44164</v>
      </c>
      <c r="D14" s="470">
        <v>0.45833333333333331</v>
      </c>
      <c r="E14" s="471"/>
      <c r="F14" s="388" t="s">
        <v>310</v>
      </c>
      <c r="G14" s="389"/>
      <c r="H14" s="389"/>
      <c r="I14" s="390"/>
      <c r="J14" s="115">
        <v>2</v>
      </c>
      <c r="K14" s="116" t="s">
        <v>182</v>
      </c>
      <c r="L14" s="117">
        <v>2</v>
      </c>
      <c r="M14" s="394" t="s">
        <v>282</v>
      </c>
      <c r="N14" s="389"/>
      <c r="O14" s="389"/>
      <c r="P14" s="395"/>
      <c r="Q14" s="398" t="str">
        <f>F13</f>
        <v>七ヶ浜ＳＣ</v>
      </c>
      <c r="R14" s="399"/>
      <c r="S14" s="399"/>
      <c r="T14" s="400"/>
      <c r="U14" s="404" t="str">
        <f>M13</f>
        <v>アバンツァーレ</v>
      </c>
      <c r="V14" s="399"/>
      <c r="W14" s="399"/>
      <c r="X14" s="405"/>
      <c r="Y14" s="398" t="s">
        <v>128</v>
      </c>
      <c r="Z14" s="399"/>
      <c r="AA14" s="399"/>
      <c r="AB14" s="399"/>
      <c r="AC14" s="399"/>
      <c r="AD14" s="399"/>
      <c r="AE14" s="405"/>
      <c r="AF14" s="285" t="s">
        <v>114</v>
      </c>
      <c r="AG14" s="285" t="str">
        <f t="shared" si="0"/>
        <v>七ヶ浜ＳＣ</v>
      </c>
    </row>
    <row r="15" spans="1:33" ht="18" customHeight="1">
      <c r="A15" s="379"/>
      <c r="B15" s="381"/>
      <c r="C15" s="383"/>
      <c r="D15" s="419"/>
      <c r="E15" s="420"/>
      <c r="F15" s="391"/>
      <c r="G15" s="392"/>
      <c r="H15" s="392"/>
      <c r="I15" s="393"/>
      <c r="J15" s="115">
        <v>3</v>
      </c>
      <c r="K15" s="116" t="s">
        <v>316</v>
      </c>
      <c r="L15" s="117">
        <v>4</v>
      </c>
      <c r="M15" s="396"/>
      <c r="N15" s="392"/>
      <c r="O15" s="392"/>
      <c r="P15" s="397"/>
      <c r="Q15" s="401"/>
      <c r="R15" s="402"/>
      <c r="S15" s="402"/>
      <c r="T15" s="403"/>
      <c r="U15" s="406"/>
      <c r="V15" s="402"/>
      <c r="W15" s="402"/>
      <c r="X15" s="407"/>
      <c r="Y15" s="401"/>
      <c r="Z15" s="402"/>
      <c r="AA15" s="402"/>
      <c r="AB15" s="402"/>
      <c r="AC15" s="402"/>
      <c r="AD15" s="402"/>
      <c r="AE15" s="407"/>
      <c r="AF15" s="379"/>
      <c r="AG15" s="379"/>
    </row>
    <row r="16" spans="1:33" ht="24.95" customHeight="1">
      <c r="A16" s="142">
        <v>11</v>
      </c>
      <c r="B16" s="142" t="s">
        <v>221</v>
      </c>
      <c r="C16" s="128">
        <v>44164</v>
      </c>
      <c r="D16" s="455">
        <v>0.52083333333333337</v>
      </c>
      <c r="E16" s="456"/>
      <c r="F16" s="428" t="s">
        <v>311</v>
      </c>
      <c r="G16" s="429"/>
      <c r="H16" s="429"/>
      <c r="I16" s="429"/>
      <c r="J16" s="115">
        <v>1</v>
      </c>
      <c r="K16" s="116" t="s">
        <v>182</v>
      </c>
      <c r="L16" s="117">
        <v>0</v>
      </c>
      <c r="M16" s="430" t="s">
        <v>312</v>
      </c>
      <c r="N16" s="431"/>
      <c r="O16" s="431"/>
      <c r="P16" s="432"/>
      <c r="Q16" s="433" t="str">
        <f>F17</f>
        <v>ＡＯＢＡ　ＦＣ</v>
      </c>
      <c r="R16" s="434"/>
      <c r="S16" s="434"/>
      <c r="T16" s="435"/>
      <c r="U16" s="436" t="str">
        <f>M17</f>
        <v>フォーリクラッセ</v>
      </c>
      <c r="V16" s="434"/>
      <c r="W16" s="434"/>
      <c r="X16" s="437"/>
      <c r="Y16" s="438" t="s">
        <v>128</v>
      </c>
      <c r="Z16" s="438"/>
      <c r="AA16" s="438"/>
      <c r="AB16" s="438"/>
      <c r="AC16" s="438"/>
      <c r="AD16" s="438"/>
      <c r="AE16" s="438"/>
      <c r="AF16" s="142" t="s">
        <v>114</v>
      </c>
      <c r="AG16" s="165" t="s">
        <v>315</v>
      </c>
    </row>
    <row r="17" spans="1:33" ht="24.95" customHeight="1" thickBot="1">
      <c r="A17" s="132">
        <v>12</v>
      </c>
      <c r="B17" s="132" t="s">
        <v>222</v>
      </c>
      <c r="C17" s="133">
        <v>44164</v>
      </c>
      <c r="D17" s="453">
        <v>0.58333333333333337</v>
      </c>
      <c r="E17" s="454"/>
      <c r="F17" s="442" t="s">
        <v>313</v>
      </c>
      <c r="G17" s="443"/>
      <c r="H17" s="443"/>
      <c r="I17" s="443"/>
      <c r="J17" s="134">
        <v>0</v>
      </c>
      <c r="K17" s="135" t="s">
        <v>182</v>
      </c>
      <c r="L17" s="136">
        <v>6</v>
      </c>
      <c r="M17" s="444" t="s">
        <v>314</v>
      </c>
      <c r="N17" s="445"/>
      <c r="O17" s="445"/>
      <c r="P17" s="446"/>
      <c r="Q17" s="447" t="str">
        <f>F16</f>
        <v>ジュニオール</v>
      </c>
      <c r="R17" s="448"/>
      <c r="S17" s="448"/>
      <c r="T17" s="449"/>
      <c r="U17" s="450" t="str">
        <f>M16</f>
        <v>ＤＵＯパーク</v>
      </c>
      <c r="V17" s="448"/>
      <c r="W17" s="448"/>
      <c r="X17" s="451"/>
      <c r="Y17" s="452" t="s">
        <v>128</v>
      </c>
      <c r="Z17" s="452"/>
      <c r="AA17" s="452"/>
      <c r="AB17" s="452"/>
      <c r="AC17" s="452"/>
      <c r="AD17" s="452"/>
      <c r="AE17" s="452"/>
      <c r="AF17" s="132" t="s">
        <v>114</v>
      </c>
      <c r="AG17" s="132" t="s">
        <v>315</v>
      </c>
    </row>
    <row r="18" spans="1:33" s="177" customFormat="1" ht="13.5" customHeight="1">
      <c r="A18" s="166"/>
      <c r="B18" s="166"/>
      <c r="C18" s="175"/>
      <c r="D18" s="176"/>
      <c r="E18" s="176"/>
      <c r="F18" s="172"/>
      <c r="G18" s="172"/>
      <c r="H18" s="172"/>
      <c r="I18" s="172"/>
      <c r="J18" s="172"/>
      <c r="K18" s="173"/>
      <c r="L18" s="172"/>
      <c r="M18" s="172"/>
      <c r="N18" s="174"/>
      <c r="O18" s="174"/>
      <c r="P18" s="174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6"/>
      <c r="AG18" s="166"/>
    </row>
    <row r="19" spans="1:33" ht="24.95" customHeight="1">
      <c r="A19" s="165"/>
      <c r="B19" s="165" t="s">
        <v>110</v>
      </c>
      <c r="C19" s="168" t="s">
        <v>39</v>
      </c>
      <c r="D19" s="426" t="s">
        <v>40</v>
      </c>
      <c r="E19" s="427"/>
      <c r="F19" s="433" t="s">
        <v>41</v>
      </c>
      <c r="G19" s="434"/>
      <c r="H19" s="434"/>
      <c r="I19" s="434"/>
      <c r="J19" s="434"/>
      <c r="K19" s="434"/>
      <c r="L19" s="434"/>
      <c r="M19" s="434"/>
      <c r="N19" s="434"/>
      <c r="O19" s="434"/>
      <c r="P19" s="437"/>
      <c r="Q19" s="438" t="s">
        <v>42</v>
      </c>
      <c r="R19" s="438"/>
      <c r="S19" s="438"/>
      <c r="T19" s="438"/>
      <c r="U19" s="438"/>
      <c r="V19" s="438"/>
      <c r="W19" s="438"/>
      <c r="X19" s="438"/>
      <c r="Y19" s="438" t="s">
        <v>223</v>
      </c>
      <c r="Z19" s="438"/>
      <c r="AA19" s="438"/>
      <c r="AB19" s="438"/>
      <c r="AC19" s="438"/>
      <c r="AD19" s="438"/>
      <c r="AE19" s="438"/>
      <c r="AF19" s="165" t="s">
        <v>224</v>
      </c>
      <c r="AG19" s="165" t="s">
        <v>283</v>
      </c>
    </row>
    <row r="20" spans="1:33" ht="24.95" customHeight="1">
      <c r="A20" s="142">
        <v>13</v>
      </c>
      <c r="B20" s="142" t="s">
        <v>225</v>
      </c>
      <c r="C20" s="128">
        <v>44163</v>
      </c>
      <c r="D20" s="426">
        <v>0.41666666666666669</v>
      </c>
      <c r="E20" s="427"/>
      <c r="F20" s="428" t="s">
        <v>299</v>
      </c>
      <c r="G20" s="429"/>
      <c r="H20" s="429"/>
      <c r="I20" s="429"/>
      <c r="J20" s="115">
        <v>11</v>
      </c>
      <c r="K20" s="116" t="s">
        <v>182</v>
      </c>
      <c r="L20" s="117">
        <v>0</v>
      </c>
      <c r="M20" s="430" t="s">
        <v>300</v>
      </c>
      <c r="N20" s="431"/>
      <c r="O20" s="431"/>
      <c r="P20" s="432"/>
      <c r="Q20" s="433" t="str">
        <f>F21</f>
        <v>ＹＭＣＡ</v>
      </c>
      <c r="R20" s="434"/>
      <c r="S20" s="434"/>
      <c r="T20" s="435"/>
      <c r="U20" s="436" t="str">
        <f>M21</f>
        <v>多賀城ＦＣ</v>
      </c>
      <c r="V20" s="434"/>
      <c r="W20" s="434"/>
      <c r="X20" s="437"/>
      <c r="Y20" s="438" t="s">
        <v>128</v>
      </c>
      <c r="Z20" s="438"/>
      <c r="AA20" s="438"/>
      <c r="AB20" s="438"/>
      <c r="AC20" s="438"/>
      <c r="AD20" s="438"/>
      <c r="AE20" s="438"/>
      <c r="AF20" s="142" t="s">
        <v>115</v>
      </c>
      <c r="AG20" s="165" t="str">
        <f t="shared" si="0"/>
        <v>ＹＭＣＡ</v>
      </c>
    </row>
    <row r="21" spans="1:33" ht="24.95" customHeight="1">
      <c r="A21" s="142">
        <v>14</v>
      </c>
      <c r="B21" s="142" t="s">
        <v>226</v>
      </c>
      <c r="C21" s="128">
        <v>44163</v>
      </c>
      <c r="D21" s="426">
        <v>0.47916666666666669</v>
      </c>
      <c r="E21" s="427"/>
      <c r="F21" s="428" t="s">
        <v>301</v>
      </c>
      <c r="G21" s="429"/>
      <c r="H21" s="429"/>
      <c r="I21" s="429"/>
      <c r="J21" s="115">
        <v>9</v>
      </c>
      <c r="K21" s="116" t="s">
        <v>182</v>
      </c>
      <c r="L21" s="117">
        <v>0</v>
      </c>
      <c r="M21" s="430" t="s">
        <v>246</v>
      </c>
      <c r="N21" s="431"/>
      <c r="O21" s="431"/>
      <c r="P21" s="432"/>
      <c r="Q21" s="433" t="str">
        <f>F20</f>
        <v>リベルタ</v>
      </c>
      <c r="R21" s="434"/>
      <c r="S21" s="434"/>
      <c r="T21" s="435"/>
      <c r="U21" s="436" t="str">
        <f>M20</f>
        <v>ラソス</v>
      </c>
      <c r="V21" s="434"/>
      <c r="W21" s="434"/>
      <c r="X21" s="437"/>
      <c r="Y21" s="438" t="s">
        <v>128</v>
      </c>
      <c r="Z21" s="438"/>
      <c r="AA21" s="438"/>
      <c r="AB21" s="438"/>
      <c r="AC21" s="438"/>
      <c r="AD21" s="438"/>
      <c r="AE21" s="438"/>
      <c r="AF21" s="142" t="s">
        <v>115</v>
      </c>
      <c r="AG21" s="165" t="str">
        <f t="shared" si="0"/>
        <v>リベルタ</v>
      </c>
    </row>
    <row r="22" spans="1:33" ht="24.95" customHeight="1">
      <c r="A22" s="142">
        <v>15</v>
      </c>
      <c r="B22" s="127" t="s">
        <v>227</v>
      </c>
      <c r="C22" s="128">
        <v>44163</v>
      </c>
      <c r="D22" s="426">
        <v>0.54166666666666663</v>
      </c>
      <c r="E22" s="427"/>
      <c r="F22" s="428" t="s">
        <v>163</v>
      </c>
      <c r="G22" s="429"/>
      <c r="H22" s="429"/>
      <c r="I22" s="429"/>
      <c r="J22" s="115">
        <v>1</v>
      </c>
      <c r="K22" s="116" t="s">
        <v>182</v>
      </c>
      <c r="L22" s="117">
        <v>6</v>
      </c>
      <c r="M22" s="430" t="s">
        <v>156</v>
      </c>
      <c r="N22" s="431"/>
      <c r="O22" s="431"/>
      <c r="P22" s="432"/>
      <c r="Q22" s="433" t="str">
        <f>F23</f>
        <v>コバルトーレ</v>
      </c>
      <c r="R22" s="434"/>
      <c r="S22" s="434"/>
      <c r="T22" s="435"/>
      <c r="U22" s="436" t="str">
        <f>M23</f>
        <v>エルブランカ</v>
      </c>
      <c r="V22" s="434"/>
      <c r="W22" s="434"/>
      <c r="X22" s="437"/>
      <c r="Y22" s="438" t="s">
        <v>128</v>
      </c>
      <c r="Z22" s="438"/>
      <c r="AA22" s="438"/>
      <c r="AB22" s="438"/>
      <c r="AC22" s="438"/>
      <c r="AD22" s="438"/>
      <c r="AE22" s="438"/>
      <c r="AF22" s="142" t="s">
        <v>115</v>
      </c>
      <c r="AG22" s="165" t="str">
        <f t="shared" si="0"/>
        <v>コバルトーレ</v>
      </c>
    </row>
    <row r="23" spans="1:33" ht="24.95" customHeight="1" thickBot="1">
      <c r="A23" s="118">
        <v>16</v>
      </c>
      <c r="B23" s="126" t="s">
        <v>228</v>
      </c>
      <c r="C23" s="119">
        <v>44163</v>
      </c>
      <c r="D23" s="424">
        <v>0.60416666666666663</v>
      </c>
      <c r="E23" s="425"/>
      <c r="F23" s="408" t="s">
        <v>302</v>
      </c>
      <c r="G23" s="409"/>
      <c r="H23" s="409"/>
      <c r="I23" s="409"/>
      <c r="J23" s="120">
        <v>3</v>
      </c>
      <c r="K23" s="121" t="s">
        <v>182</v>
      </c>
      <c r="L23" s="122">
        <v>0</v>
      </c>
      <c r="M23" s="410" t="s">
        <v>303</v>
      </c>
      <c r="N23" s="411"/>
      <c r="O23" s="411"/>
      <c r="P23" s="412"/>
      <c r="Q23" s="413" t="str">
        <f>F22</f>
        <v>エスペランサ登米</v>
      </c>
      <c r="R23" s="414"/>
      <c r="S23" s="414"/>
      <c r="T23" s="415"/>
      <c r="U23" s="416" t="str">
        <f>M22</f>
        <v>エボルティーボ</v>
      </c>
      <c r="V23" s="414"/>
      <c r="W23" s="414"/>
      <c r="X23" s="417"/>
      <c r="Y23" s="418" t="s">
        <v>128</v>
      </c>
      <c r="Z23" s="418"/>
      <c r="AA23" s="418"/>
      <c r="AB23" s="418"/>
      <c r="AC23" s="418"/>
      <c r="AD23" s="418"/>
      <c r="AE23" s="418"/>
      <c r="AF23" s="118" t="s">
        <v>115</v>
      </c>
      <c r="AG23" s="167" t="str">
        <f t="shared" si="0"/>
        <v>エスペランサ登米</v>
      </c>
    </row>
    <row r="24" spans="1:33" ht="24.95" customHeight="1" thickTop="1">
      <c r="A24" s="129">
        <v>17</v>
      </c>
      <c r="B24" s="130" t="s">
        <v>229</v>
      </c>
      <c r="C24" s="131">
        <v>44171</v>
      </c>
      <c r="D24" s="386">
        <v>0.41666666666666669</v>
      </c>
      <c r="E24" s="387"/>
      <c r="F24" s="391" t="s">
        <v>317</v>
      </c>
      <c r="G24" s="392"/>
      <c r="H24" s="392"/>
      <c r="I24" s="392"/>
      <c r="J24" s="123"/>
      <c r="K24" s="124" t="s">
        <v>182</v>
      </c>
      <c r="L24" s="125"/>
      <c r="M24" s="393" t="s">
        <v>318</v>
      </c>
      <c r="N24" s="421"/>
      <c r="O24" s="421"/>
      <c r="P24" s="422"/>
      <c r="Q24" s="401" t="str">
        <f>F25</f>
        <v>エボルティーボ</v>
      </c>
      <c r="R24" s="402"/>
      <c r="S24" s="402"/>
      <c r="T24" s="403"/>
      <c r="U24" s="406" t="str">
        <f>M25</f>
        <v>コバルトーレ</v>
      </c>
      <c r="V24" s="402"/>
      <c r="W24" s="402"/>
      <c r="X24" s="407"/>
      <c r="Y24" s="423" t="s">
        <v>128</v>
      </c>
      <c r="Z24" s="423"/>
      <c r="AA24" s="423"/>
      <c r="AB24" s="423"/>
      <c r="AC24" s="423"/>
      <c r="AD24" s="423"/>
      <c r="AE24" s="423"/>
      <c r="AF24" s="129" t="s">
        <v>115</v>
      </c>
      <c r="AG24" s="171" t="str">
        <f t="shared" si="0"/>
        <v>エボルティーボ</v>
      </c>
    </row>
    <row r="25" spans="1:33" ht="24.95" customHeight="1">
      <c r="A25" s="142">
        <v>18</v>
      </c>
      <c r="B25" s="127" t="s">
        <v>230</v>
      </c>
      <c r="C25" s="128">
        <v>44171</v>
      </c>
      <c r="D25" s="426">
        <v>0.47916666666666669</v>
      </c>
      <c r="E25" s="427"/>
      <c r="F25" s="428" t="s">
        <v>319</v>
      </c>
      <c r="G25" s="429"/>
      <c r="H25" s="429"/>
      <c r="I25" s="429"/>
      <c r="J25" s="115"/>
      <c r="K25" s="116" t="s">
        <v>182</v>
      </c>
      <c r="L25" s="117"/>
      <c r="M25" s="430" t="s">
        <v>320</v>
      </c>
      <c r="N25" s="431"/>
      <c r="O25" s="431"/>
      <c r="P25" s="432"/>
      <c r="Q25" s="433" t="str">
        <f>F24</f>
        <v>リベルタ</v>
      </c>
      <c r="R25" s="434"/>
      <c r="S25" s="434"/>
      <c r="T25" s="435"/>
      <c r="U25" s="436" t="str">
        <f>M24</f>
        <v>YMCA</v>
      </c>
      <c r="V25" s="434"/>
      <c r="W25" s="434"/>
      <c r="X25" s="437"/>
      <c r="Y25" s="438" t="s">
        <v>128</v>
      </c>
      <c r="Z25" s="438"/>
      <c r="AA25" s="438"/>
      <c r="AB25" s="438"/>
      <c r="AC25" s="438"/>
      <c r="AD25" s="438"/>
      <c r="AE25" s="438"/>
      <c r="AF25" s="142" t="s">
        <v>115</v>
      </c>
      <c r="AG25" s="165" t="str">
        <f t="shared" si="0"/>
        <v>リベルタ</v>
      </c>
    </row>
    <row r="26" spans="1:33" ht="24.95" customHeight="1">
      <c r="A26" s="142">
        <v>19</v>
      </c>
      <c r="B26" s="127" t="s">
        <v>231</v>
      </c>
      <c r="C26" s="128">
        <v>44171</v>
      </c>
      <c r="D26" s="426">
        <v>0.54166666666666663</v>
      </c>
      <c r="E26" s="427"/>
      <c r="F26" s="428" t="s">
        <v>321</v>
      </c>
      <c r="G26" s="429"/>
      <c r="H26" s="429"/>
      <c r="I26" s="429"/>
      <c r="J26" s="115"/>
      <c r="K26" s="116" t="s">
        <v>182</v>
      </c>
      <c r="L26" s="117"/>
      <c r="M26" s="430" t="s">
        <v>246</v>
      </c>
      <c r="N26" s="431"/>
      <c r="O26" s="431"/>
      <c r="P26" s="432"/>
      <c r="Q26" s="433" t="str">
        <f>F27</f>
        <v>エスペランサ登米</v>
      </c>
      <c r="R26" s="434"/>
      <c r="S26" s="434"/>
      <c r="T26" s="435"/>
      <c r="U26" s="436" t="str">
        <f>M27</f>
        <v>エルブランカ</v>
      </c>
      <c r="V26" s="434"/>
      <c r="W26" s="434"/>
      <c r="X26" s="437"/>
      <c r="Y26" s="438" t="s">
        <v>128</v>
      </c>
      <c r="Z26" s="438"/>
      <c r="AA26" s="438"/>
      <c r="AB26" s="438"/>
      <c r="AC26" s="438"/>
      <c r="AD26" s="438"/>
      <c r="AE26" s="438"/>
      <c r="AF26" s="142" t="s">
        <v>115</v>
      </c>
      <c r="AG26" s="165" t="str">
        <f t="shared" si="0"/>
        <v>エスペランサ登米</v>
      </c>
    </row>
    <row r="27" spans="1:33" ht="24.95" customHeight="1" thickBot="1">
      <c r="A27" s="118">
        <v>20</v>
      </c>
      <c r="B27" s="126" t="s">
        <v>232</v>
      </c>
      <c r="C27" s="119">
        <v>44171</v>
      </c>
      <c r="D27" s="424">
        <v>0.60416666666666663</v>
      </c>
      <c r="E27" s="425"/>
      <c r="F27" s="408" t="s">
        <v>163</v>
      </c>
      <c r="G27" s="409"/>
      <c r="H27" s="409"/>
      <c r="I27" s="409"/>
      <c r="J27" s="120"/>
      <c r="K27" s="121" t="s">
        <v>182</v>
      </c>
      <c r="L27" s="122"/>
      <c r="M27" s="410" t="s">
        <v>322</v>
      </c>
      <c r="N27" s="411"/>
      <c r="O27" s="411"/>
      <c r="P27" s="412"/>
      <c r="Q27" s="413" t="str">
        <f>F26</f>
        <v>ラソス</v>
      </c>
      <c r="R27" s="414"/>
      <c r="S27" s="414"/>
      <c r="T27" s="415"/>
      <c r="U27" s="416" t="str">
        <f>M26</f>
        <v>多賀城ＦＣ</v>
      </c>
      <c r="V27" s="414"/>
      <c r="W27" s="414"/>
      <c r="X27" s="417"/>
      <c r="Y27" s="418" t="s">
        <v>128</v>
      </c>
      <c r="Z27" s="418"/>
      <c r="AA27" s="418"/>
      <c r="AB27" s="418"/>
      <c r="AC27" s="418"/>
      <c r="AD27" s="418"/>
      <c r="AE27" s="418"/>
      <c r="AF27" s="118" t="s">
        <v>115</v>
      </c>
      <c r="AG27" s="118" t="str">
        <f t="shared" si="0"/>
        <v>ラソス</v>
      </c>
    </row>
    <row r="28" spans="1:33" ht="24.95" customHeight="1" thickTop="1">
      <c r="A28" s="129">
        <v>21</v>
      </c>
      <c r="B28" s="130" t="s">
        <v>233</v>
      </c>
      <c r="C28" s="131">
        <v>44177</v>
      </c>
      <c r="D28" s="386">
        <v>0.41666666666666669</v>
      </c>
      <c r="E28" s="387"/>
      <c r="F28" s="391" t="s">
        <v>291</v>
      </c>
      <c r="G28" s="392"/>
      <c r="H28" s="392"/>
      <c r="I28" s="392"/>
      <c r="J28" s="123"/>
      <c r="K28" s="124" t="s">
        <v>182</v>
      </c>
      <c r="L28" s="125"/>
      <c r="M28" s="393" t="s">
        <v>292</v>
      </c>
      <c r="N28" s="421"/>
      <c r="O28" s="421"/>
      <c r="P28" s="422"/>
      <c r="Q28" s="401" t="str">
        <f>F29</f>
        <v>【１７】の勝者</v>
      </c>
      <c r="R28" s="402"/>
      <c r="S28" s="402"/>
      <c r="T28" s="403"/>
      <c r="U28" s="406" t="str">
        <f>M29</f>
        <v>【１８】の勝者</v>
      </c>
      <c r="V28" s="402"/>
      <c r="W28" s="402"/>
      <c r="X28" s="407"/>
      <c r="Y28" s="423" t="s">
        <v>128</v>
      </c>
      <c r="Z28" s="423"/>
      <c r="AA28" s="423"/>
      <c r="AB28" s="423"/>
      <c r="AC28" s="423"/>
      <c r="AD28" s="423"/>
      <c r="AE28" s="423"/>
      <c r="AF28" s="129" t="s">
        <v>115</v>
      </c>
      <c r="AG28" s="129" t="str">
        <f t="shared" si="0"/>
        <v>【１７】の勝者</v>
      </c>
    </row>
    <row r="29" spans="1:33" ht="24.95" customHeight="1">
      <c r="A29" s="142">
        <v>22</v>
      </c>
      <c r="B29" s="127" t="s">
        <v>234</v>
      </c>
      <c r="C29" s="128">
        <v>44177</v>
      </c>
      <c r="D29" s="426">
        <v>0.47916666666666669</v>
      </c>
      <c r="E29" s="427"/>
      <c r="F29" s="428" t="s">
        <v>293</v>
      </c>
      <c r="G29" s="429"/>
      <c r="H29" s="429"/>
      <c r="I29" s="429"/>
      <c r="J29" s="115"/>
      <c r="K29" s="116" t="s">
        <v>182</v>
      </c>
      <c r="L29" s="117"/>
      <c r="M29" s="430" t="s">
        <v>294</v>
      </c>
      <c r="N29" s="431"/>
      <c r="O29" s="431"/>
      <c r="P29" s="432"/>
      <c r="Q29" s="433" t="str">
        <f>F28</f>
        <v>【17】の敗者</v>
      </c>
      <c r="R29" s="434"/>
      <c r="S29" s="434"/>
      <c r="T29" s="435"/>
      <c r="U29" s="436" t="str">
        <f>M28</f>
        <v>【18】の敗者</v>
      </c>
      <c r="V29" s="434"/>
      <c r="W29" s="434"/>
      <c r="X29" s="437"/>
      <c r="Y29" s="438" t="s">
        <v>128</v>
      </c>
      <c r="Z29" s="438"/>
      <c r="AA29" s="438"/>
      <c r="AB29" s="438"/>
      <c r="AC29" s="438"/>
      <c r="AD29" s="438"/>
      <c r="AE29" s="438"/>
      <c r="AF29" s="142" t="s">
        <v>115</v>
      </c>
      <c r="AG29" s="165" t="str">
        <f t="shared" si="0"/>
        <v>【17】の敗者</v>
      </c>
    </row>
    <row r="30" spans="1:33" ht="24.95" customHeight="1">
      <c r="A30" s="142">
        <v>23</v>
      </c>
      <c r="B30" s="142" t="s">
        <v>235</v>
      </c>
      <c r="C30" s="128">
        <v>44177</v>
      </c>
      <c r="D30" s="426">
        <v>0.54166666666666663</v>
      </c>
      <c r="E30" s="427"/>
      <c r="F30" s="428" t="s">
        <v>295</v>
      </c>
      <c r="G30" s="429"/>
      <c r="H30" s="429"/>
      <c r="I30" s="429"/>
      <c r="J30" s="115"/>
      <c r="K30" s="116" t="s">
        <v>182</v>
      </c>
      <c r="L30" s="117"/>
      <c r="M30" s="430" t="s">
        <v>296</v>
      </c>
      <c r="N30" s="431"/>
      <c r="O30" s="431"/>
      <c r="P30" s="432"/>
      <c r="Q30" s="433" t="str">
        <f>F31</f>
        <v>【２１】の勝者</v>
      </c>
      <c r="R30" s="434"/>
      <c r="S30" s="434"/>
      <c r="T30" s="435"/>
      <c r="U30" s="436" t="str">
        <f>M31</f>
        <v>【２２】の勝者</v>
      </c>
      <c r="V30" s="434"/>
      <c r="W30" s="434"/>
      <c r="X30" s="437"/>
      <c r="Y30" s="438" t="s">
        <v>128</v>
      </c>
      <c r="Z30" s="438"/>
      <c r="AA30" s="438"/>
      <c r="AB30" s="438"/>
      <c r="AC30" s="438"/>
      <c r="AD30" s="438"/>
      <c r="AE30" s="438"/>
      <c r="AF30" s="142" t="s">
        <v>115</v>
      </c>
      <c r="AG30" s="165" t="str">
        <f t="shared" si="0"/>
        <v>【２１】の勝者</v>
      </c>
    </row>
    <row r="31" spans="1:33" ht="24.95" customHeight="1" thickBot="1">
      <c r="A31" s="132">
        <v>24</v>
      </c>
      <c r="B31" s="132" t="s">
        <v>236</v>
      </c>
      <c r="C31" s="133">
        <v>44177</v>
      </c>
      <c r="D31" s="440">
        <v>0.60416666666666663</v>
      </c>
      <c r="E31" s="441"/>
      <c r="F31" s="442" t="s">
        <v>297</v>
      </c>
      <c r="G31" s="443"/>
      <c r="H31" s="443"/>
      <c r="I31" s="443"/>
      <c r="J31" s="134"/>
      <c r="K31" s="135" t="s">
        <v>182</v>
      </c>
      <c r="L31" s="136"/>
      <c r="M31" s="444" t="s">
        <v>298</v>
      </c>
      <c r="N31" s="445"/>
      <c r="O31" s="445"/>
      <c r="P31" s="446"/>
      <c r="Q31" s="447" t="str">
        <f>F30</f>
        <v>【１９】の敗者</v>
      </c>
      <c r="R31" s="448"/>
      <c r="S31" s="448"/>
      <c r="T31" s="449"/>
      <c r="U31" s="450" t="str">
        <f>M30</f>
        <v>【２０】の敗者</v>
      </c>
      <c r="V31" s="448"/>
      <c r="W31" s="448"/>
      <c r="X31" s="451"/>
      <c r="Y31" s="452" t="s">
        <v>128</v>
      </c>
      <c r="Z31" s="452"/>
      <c r="AA31" s="452"/>
      <c r="AB31" s="452"/>
      <c r="AC31" s="452"/>
      <c r="AD31" s="452"/>
      <c r="AE31" s="452"/>
      <c r="AF31" s="132" t="s">
        <v>115</v>
      </c>
      <c r="AG31" s="132" t="str">
        <f t="shared" si="0"/>
        <v>【１９】の敗者</v>
      </c>
    </row>
    <row r="33" spans="1:33" ht="24.95" customHeight="1">
      <c r="A33" s="148"/>
      <c r="B33" s="148" t="s">
        <v>110</v>
      </c>
      <c r="C33" s="150" t="s">
        <v>39</v>
      </c>
      <c r="D33" s="384" t="s">
        <v>40</v>
      </c>
      <c r="E33" s="385"/>
      <c r="F33" s="398" t="s">
        <v>41</v>
      </c>
      <c r="G33" s="399"/>
      <c r="H33" s="399"/>
      <c r="I33" s="399"/>
      <c r="J33" s="399"/>
      <c r="K33" s="399"/>
      <c r="L33" s="399"/>
      <c r="M33" s="399"/>
      <c r="N33" s="399"/>
      <c r="O33" s="399"/>
      <c r="P33" s="405"/>
      <c r="Q33" s="439" t="s">
        <v>42</v>
      </c>
      <c r="R33" s="439"/>
      <c r="S33" s="439"/>
      <c r="T33" s="439"/>
      <c r="U33" s="439"/>
      <c r="V33" s="439"/>
      <c r="W33" s="439"/>
      <c r="X33" s="439"/>
      <c r="Y33" s="439" t="s">
        <v>223</v>
      </c>
      <c r="Z33" s="439"/>
      <c r="AA33" s="439"/>
      <c r="AB33" s="439"/>
      <c r="AC33" s="439"/>
      <c r="AD33" s="439"/>
      <c r="AE33" s="439"/>
      <c r="AF33" s="148" t="s">
        <v>224</v>
      </c>
      <c r="AG33" s="167" t="s">
        <v>283</v>
      </c>
    </row>
    <row r="34" spans="1:33" ht="24.95" customHeight="1">
      <c r="A34" s="142">
        <v>1</v>
      </c>
      <c r="B34" s="142" t="s">
        <v>237</v>
      </c>
      <c r="C34" s="128">
        <v>44170</v>
      </c>
      <c r="D34" s="472">
        <v>0.39583333333333331</v>
      </c>
      <c r="E34" s="473"/>
      <c r="F34" s="428" t="s">
        <v>323</v>
      </c>
      <c r="G34" s="429"/>
      <c r="H34" s="429"/>
      <c r="I34" s="429"/>
      <c r="J34" s="115"/>
      <c r="K34" s="116" t="s">
        <v>182</v>
      </c>
      <c r="L34" s="117"/>
      <c r="M34" s="430" t="s">
        <v>324</v>
      </c>
      <c r="N34" s="431"/>
      <c r="O34" s="431"/>
      <c r="P34" s="432"/>
      <c r="Q34" s="433" t="str">
        <f>F35</f>
        <v>ジュニオール</v>
      </c>
      <c r="R34" s="434"/>
      <c r="S34" s="434"/>
      <c r="T34" s="435"/>
      <c r="U34" s="436" t="str">
        <f>M35</f>
        <v>仙台FC</v>
      </c>
      <c r="V34" s="434"/>
      <c r="W34" s="434"/>
      <c r="X34" s="437"/>
      <c r="Y34" s="438" t="s">
        <v>128</v>
      </c>
      <c r="Z34" s="438"/>
      <c r="AA34" s="438"/>
      <c r="AB34" s="438"/>
      <c r="AC34" s="438"/>
      <c r="AD34" s="438"/>
      <c r="AE34" s="438"/>
      <c r="AF34" s="142" t="s">
        <v>129</v>
      </c>
      <c r="AG34" s="181" t="s">
        <v>330</v>
      </c>
    </row>
    <row r="35" spans="1:33" ht="24.95" customHeight="1">
      <c r="A35" s="142">
        <v>2</v>
      </c>
      <c r="B35" s="142" t="s">
        <v>238</v>
      </c>
      <c r="C35" s="128">
        <v>44170</v>
      </c>
      <c r="D35" s="472">
        <v>0.45833333333333331</v>
      </c>
      <c r="E35" s="473"/>
      <c r="F35" s="428" t="s">
        <v>325</v>
      </c>
      <c r="G35" s="429"/>
      <c r="H35" s="429"/>
      <c r="I35" s="429"/>
      <c r="J35" s="115"/>
      <c r="K35" s="116" t="s">
        <v>182</v>
      </c>
      <c r="L35" s="117"/>
      <c r="M35" s="430" t="s">
        <v>326</v>
      </c>
      <c r="N35" s="431"/>
      <c r="O35" s="431"/>
      <c r="P35" s="432"/>
      <c r="Q35" s="433" t="str">
        <f>F34</f>
        <v>A.C　AZZURRI</v>
      </c>
      <c r="R35" s="434"/>
      <c r="S35" s="434"/>
      <c r="T35" s="435"/>
      <c r="U35" s="436" t="str">
        <f>M34</f>
        <v>AOBA　FC</v>
      </c>
      <c r="V35" s="434"/>
      <c r="W35" s="434"/>
      <c r="X35" s="437"/>
      <c r="Y35" s="438" t="s">
        <v>128</v>
      </c>
      <c r="Z35" s="438"/>
      <c r="AA35" s="438"/>
      <c r="AB35" s="438"/>
      <c r="AC35" s="438"/>
      <c r="AD35" s="438"/>
      <c r="AE35" s="438"/>
      <c r="AF35" s="142" t="s">
        <v>129</v>
      </c>
      <c r="AG35" s="165" t="str">
        <f t="shared" ref="AG34:AG43" si="1">Q35</f>
        <v>A.C　AZZURRI</v>
      </c>
    </row>
    <row r="36" spans="1:33" ht="24.95" customHeight="1">
      <c r="A36" s="142">
        <v>3</v>
      </c>
      <c r="B36" s="127" t="s">
        <v>239</v>
      </c>
      <c r="C36" s="128">
        <v>44170</v>
      </c>
      <c r="D36" s="472">
        <v>0.52083333333333337</v>
      </c>
      <c r="E36" s="473"/>
      <c r="F36" s="428" t="s">
        <v>66</v>
      </c>
      <c r="G36" s="429"/>
      <c r="H36" s="429"/>
      <c r="I36" s="429"/>
      <c r="J36" s="115"/>
      <c r="K36" s="116" t="s">
        <v>182</v>
      </c>
      <c r="L36" s="117"/>
      <c r="M36" s="430" t="s">
        <v>327</v>
      </c>
      <c r="N36" s="431"/>
      <c r="O36" s="431"/>
      <c r="P36" s="432"/>
      <c r="Q36" s="433" t="str">
        <f>F37</f>
        <v>ＦＣ　ＦＲＥＳＣＡ</v>
      </c>
      <c r="R36" s="434"/>
      <c r="S36" s="434"/>
      <c r="T36" s="435"/>
      <c r="U36" s="436" t="str">
        <f>M37</f>
        <v>フォーリクラッセ</v>
      </c>
      <c r="V36" s="434"/>
      <c r="W36" s="434"/>
      <c r="X36" s="437"/>
      <c r="Y36" s="438" t="s">
        <v>128</v>
      </c>
      <c r="Z36" s="438"/>
      <c r="AA36" s="438"/>
      <c r="AB36" s="438"/>
      <c r="AC36" s="438"/>
      <c r="AD36" s="438"/>
      <c r="AE36" s="438"/>
      <c r="AF36" s="142" t="s">
        <v>129</v>
      </c>
      <c r="AG36" s="165" t="str">
        <f t="shared" si="1"/>
        <v>ＦＣ　ＦＲＥＳＣＡ</v>
      </c>
    </row>
    <row r="37" spans="1:33" ht="24.95" customHeight="1" thickBot="1">
      <c r="A37" s="118">
        <v>4</v>
      </c>
      <c r="B37" s="126" t="s">
        <v>240</v>
      </c>
      <c r="C37" s="119">
        <v>44170</v>
      </c>
      <c r="D37" s="474">
        <v>0.58333333333333337</v>
      </c>
      <c r="E37" s="475"/>
      <c r="F37" s="408" t="s">
        <v>328</v>
      </c>
      <c r="G37" s="409"/>
      <c r="H37" s="409"/>
      <c r="I37" s="409"/>
      <c r="J37" s="120"/>
      <c r="K37" s="121" t="s">
        <v>182</v>
      </c>
      <c r="L37" s="122"/>
      <c r="M37" s="410" t="s">
        <v>329</v>
      </c>
      <c r="N37" s="411"/>
      <c r="O37" s="411"/>
      <c r="P37" s="412"/>
      <c r="Q37" s="413" t="str">
        <f>F36</f>
        <v>塩釜FC</v>
      </c>
      <c r="R37" s="414"/>
      <c r="S37" s="414"/>
      <c r="T37" s="415"/>
      <c r="U37" s="416" t="str">
        <f>M36</f>
        <v>ＤＵＯパーク</v>
      </c>
      <c r="V37" s="414"/>
      <c r="W37" s="414"/>
      <c r="X37" s="417"/>
      <c r="Y37" s="418" t="s">
        <v>128</v>
      </c>
      <c r="Z37" s="418"/>
      <c r="AA37" s="418"/>
      <c r="AB37" s="418"/>
      <c r="AC37" s="418"/>
      <c r="AD37" s="418"/>
      <c r="AE37" s="418"/>
      <c r="AF37" s="118" t="s">
        <v>129</v>
      </c>
      <c r="AG37" s="167" t="s">
        <v>331</v>
      </c>
    </row>
    <row r="38" spans="1:33" ht="24.95" customHeight="1" thickTop="1">
      <c r="A38" s="129">
        <v>5</v>
      </c>
      <c r="B38" s="130" t="s">
        <v>215</v>
      </c>
      <c r="C38" s="131">
        <v>44171</v>
      </c>
      <c r="D38" s="478">
        <v>0.54166666666666663</v>
      </c>
      <c r="E38" s="479"/>
      <c r="F38" s="391" t="s">
        <v>116</v>
      </c>
      <c r="G38" s="392"/>
      <c r="H38" s="392"/>
      <c r="I38" s="392"/>
      <c r="J38" s="123"/>
      <c r="K38" s="124" t="s">
        <v>182</v>
      </c>
      <c r="L38" s="125"/>
      <c r="M38" s="393" t="s">
        <v>117</v>
      </c>
      <c r="N38" s="421"/>
      <c r="O38" s="421"/>
      <c r="P38" s="422"/>
      <c r="Q38" s="401" t="str">
        <f>F39</f>
        <v>【３】の勝者</v>
      </c>
      <c r="R38" s="402"/>
      <c r="S38" s="402"/>
      <c r="T38" s="403"/>
      <c r="U38" s="406" t="str">
        <f>M39</f>
        <v>【４】の勝者</v>
      </c>
      <c r="V38" s="402"/>
      <c r="W38" s="402"/>
      <c r="X38" s="407"/>
      <c r="Y38" s="423" t="s">
        <v>74</v>
      </c>
      <c r="Z38" s="423"/>
      <c r="AA38" s="423"/>
      <c r="AB38" s="423"/>
      <c r="AC38" s="423"/>
      <c r="AD38" s="423"/>
      <c r="AE38" s="423"/>
      <c r="AF38" s="129" t="s">
        <v>129</v>
      </c>
      <c r="AG38" s="171" t="str">
        <f t="shared" si="1"/>
        <v>【３】の勝者</v>
      </c>
    </row>
    <row r="39" spans="1:33" ht="24.95" customHeight="1" thickBot="1">
      <c r="A39" s="118">
        <v>6</v>
      </c>
      <c r="B39" s="126" t="s">
        <v>216</v>
      </c>
      <c r="C39" s="119">
        <v>44171</v>
      </c>
      <c r="D39" s="476">
        <v>0.625</v>
      </c>
      <c r="E39" s="477"/>
      <c r="F39" s="408" t="s">
        <v>118</v>
      </c>
      <c r="G39" s="409"/>
      <c r="H39" s="409"/>
      <c r="I39" s="409"/>
      <c r="J39" s="120"/>
      <c r="K39" s="121" t="s">
        <v>182</v>
      </c>
      <c r="L39" s="122"/>
      <c r="M39" s="410" t="s">
        <v>119</v>
      </c>
      <c r="N39" s="411"/>
      <c r="O39" s="411"/>
      <c r="P39" s="412"/>
      <c r="Q39" s="413" t="str">
        <f>F38</f>
        <v>【１】の勝者</v>
      </c>
      <c r="R39" s="414"/>
      <c r="S39" s="414"/>
      <c r="T39" s="415"/>
      <c r="U39" s="416" t="str">
        <f>M38</f>
        <v>【２】の勝者</v>
      </c>
      <c r="V39" s="414"/>
      <c r="W39" s="414"/>
      <c r="X39" s="417"/>
      <c r="Y39" s="418" t="s">
        <v>74</v>
      </c>
      <c r="Z39" s="418"/>
      <c r="AA39" s="418"/>
      <c r="AB39" s="418"/>
      <c r="AC39" s="418"/>
      <c r="AD39" s="418"/>
      <c r="AE39" s="418"/>
      <c r="AF39" s="118" t="s">
        <v>129</v>
      </c>
      <c r="AG39" s="118" t="str">
        <f t="shared" si="1"/>
        <v>【１】の勝者</v>
      </c>
    </row>
    <row r="40" spans="1:33" ht="24.95" customHeight="1" thickTop="1">
      <c r="A40" s="129">
        <v>7</v>
      </c>
      <c r="B40" s="130" t="s">
        <v>217</v>
      </c>
      <c r="C40" s="131">
        <v>44177</v>
      </c>
      <c r="D40" s="478">
        <v>0.625</v>
      </c>
      <c r="E40" s="479"/>
      <c r="F40" s="391" t="s">
        <v>241</v>
      </c>
      <c r="G40" s="392"/>
      <c r="H40" s="392"/>
      <c r="I40" s="392"/>
      <c r="J40" s="123"/>
      <c r="K40" s="124" t="s">
        <v>182</v>
      </c>
      <c r="L40" s="125"/>
      <c r="M40" s="393" t="s">
        <v>124</v>
      </c>
      <c r="N40" s="421"/>
      <c r="O40" s="421"/>
      <c r="P40" s="422"/>
      <c r="Q40" s="401" t="str">
        <f>F41</f>
        <v>【６】の勝者</v>
      </c>
      <c r="R40" s="402"/>
      <c r="S40" s="402"/>
      <c r="T40" s="403"/>
      <c r="U40" s="406" t="str">
        <f>M41</f>
        <v>M2</v>
      </c>
      <c r="V40" s="402"/>
      <c r="W40" s="402"/>
      <c r="X40" s="407"/>
      <c r="Y40" s="423" t="s">
        <v>74</v>
      </c>
      <c r="Z40" s="423"/>
      <c r="AA40" s="423"/>
      <c r="AB40" s="423"/>
      <c r="AC40" s="423"/>
      <c r="AD40" s="423"/>
      <c r="AE40" s="423"/>
      <c r="AF40" s="129" t="s">
        <v>129</v>
      </c>
      <c r="AG40" s="129" t="str">
        <f t="shared" si="1"/>
        <v>【６】の勝者</v>
      </c>
    </row>
    <row r="41" spans="1:33" ht="24.95" customHeight="1" thickBot="1">
      <c r="A41" s="118">
        <v>8</v>
      </c>
      <c r="B41" s="126" t="s">
        <v>218</v>
      </c>
      <c r="C41" s="119">
        <v>44177</v>
      </c>
      <c r="D41" s="476">
        <v>0.70833333333333337</v>
      </c>
      <c r="E41" s="477"/>
      <c r="F41" s="408" t="s">
        <v>125</v>
      </c>
      <c r="G41" s="409"/>
      <c r="H41" s="409"/>
      <c r="I41" s="409"/>
      <c r="J41" s="120"/>
      <c r="K41" s="121" t="s">
        <v>182</v>
      </c>
      <c r="L41" s="122"/>
      <c r="M41" s="410" t="s">
        <v>242</v>
      </c>
      <c r="N41" s="411"/>
      <c r="O41" s="411"/>
      <c r="P41" s="412"/>
      <c r="Q41" s="413" t="str">
        <f>F40</f>
        <v>M1</v>
      </c>
      <c r="R41" s="414"/>
      <c r="S41" s="414"/>
      <c r="T41" s="415"/>
      <c r="U41" s="416" t="str">
        <f>M40</f>
        <v>【５】の勝者</v>
      </c>
      <c r="V41" s="414"/>
      <c r="W41" s="414"/>
      <c r="X41" s="417"/>
      <c r="Y41" s="418" t="s">
        <v>74</v>
      </c>
      <c r="Z41" s="418"/>
      <c r="AA41" s="418"/>
      <c r="AB41" s="418"/>
      <c r="AC41" s="418"/>
      <c r="AD41" s="418"/>
      <c r="AE41" s="418"/>
      <c r="AF41" s="118" t="s">
        <v>129</v>
      </c>
      <c r="AG41" s="167" t="str">
        <f t="shared" si="1"/>
        <v>M1</v>
      </c>
    </row>
    <row r="42" spans="1:33" ht="24.95" customHeight="1" thickTop="1">
      <c r="A42" s="129">
        <v>9</v>
      </c>
      <c r="B42" s="130" t="s">
        <v>219</v>
      </c>
      <c r="C42" s="131">
        <v>44178</v>
      </c>
      <c r="D42" s="478">
        <v>0.625</v>
      </c>
      <c r="E42" s="479"/>
      <c r="F42" s="391" t="s">
        <v>120</v>
      </c>
      <c r="G42" s="392"/>
      <c r="H42" s="392"/>
      <c r="I42" s="392"/>
      <c r="J42" s="123"/>
      <c r="K42" s="124" t="s">
        <v>182</v>
      </c>
      <c r="L42" s="125"/>
      <c r="M42" s="393" t="s">
        <v>121</v>
      </c>
      <c r="N42" s="421"/>
      <c r="O42" s="421"/>
      <c r="P42" s="422"/>
      <c r="Q42" s="401" t="str">
        <f>F43</f>
        <v>【７】の勝者</v>
      </c>
      <c r="R42" s="402"/>
      <c r="S42" s="402"/>
      <c r="T42" s="403"/>
      <c r="U42" s="406" t="str">
        <f>M43</f>
        <v>【８】の勝者</v>
      </c>
      <c r="V42" s="402"/>
      <c r="W42" s="402"/>
      <c r="X42" s="407"/>
      <c r="Y42" s="423" t="s">
        <v>74</v>
      </c>
      <c r="Z42" s="423"/>
      <c r="AA42" s="423"/>
      <c r="AB42" s="423"/>
      <c r="AC42" s="423"/>
      <c r="AD42" s="423"/>
      <c r="AE42" s="423"/>
      <c r="AF42" s="129" t="s">
        <v>129</v>
      </c>
      <c r="AG42" s="171" t="str">
        <f t="shared" si="1"/>
        <v>【７】の勝者</v>
      </c>
    </row>
    <row r="43" spans="1:33" ht="24.95" customHeight="1" thickBot="1">
      <c r="A43" s="118">
        <v>10</v>
      </c>
      <c r="B43" s="126" t="s">
        <v>243</v>
      </c>
      <c r="C43" s="119">
        <v>44178</v>
      </c>
      <c r="D43" s="476">
        <v>0.70833333333333337</v>
      </c>
      <c r="E43" s="477"/>
      <c r="F43" s="408" t="s">
        <v>122</v>
      </c>
      <c r="G43" s="409"/>
      <c r="H43" s="409"/>
      <c r="I43" s="409"/>
      <c r="J43" s="120"/>
      <c r="K43" s="121" t="s">
        <v>182</v>
      </c>
      <c r="L43" s="122"/>
      <c r="M43" s="410" t="s">
        <v>123</v>
      </c>
      <c r="N43" s="411"/>
      <c r="O43" s="411"/>
      <c r="P43" s="412"/>
      <c r="Q43" s="413" t="str">
        <f>F42</f>
        <v>【７】の敗者</v>
      </c>
      <c r="R43" s="414"/>
      <c r="S43" s="414"/>
      <c r="T43" s="415"/>
      <c r="U43" s="416" t="str">
        <f>M42</f>
        <v>【８】の敗者</v>
      </c>
      <c r="V43" s="414"/>
      <c r="W43" s="414"/>
      <c r="X43" s="417"/>
      <c r="Y43" s="418" t="s">
        <v>74</v>
      </c>
      <c r="Z43" s="418"/>
      <c r="AA43" s="418"/>
      <c r="AB43" s="418"/>
      <c r="AC43" s="418"/>
      <c r="AD43" s="418"/>
      <c r="AE43" s="418"/>
      <c r="AF43" s="118" t="s">
        <v>129</v>
      </c>
      <c r="AG43" s="118" t="str">
        <f t="shared" si="1"/>
        <v>【７】の敗者</v>
      </c>
    </row>
    <row r="44" spans="1:33" ht="14.25" thickTop="1"/>
  </sheetData>
  <mergeCells count="233">
    <mergeCell ref="AF14:AF15"/>
    <mergeCell ref="AG14:AG15"/>
    <mergeCell ref="A14:A15"/>
    <mergeCell ref="B14:B15"/>
    <mergeCell ref="C14:C15"/>
    <mergeCell ref="D14:E15"/>
    <mergeCell ref="F14:I15"/>
    <mergeCell ref="M14:P15"/>
    <mergeCell ref="Q14:T15"/>
    <mergeCell ref="U14:X15"/>
    <mergeCell ref="Y14:AE15"/>
    <mergeCell ref="Y3:AE3"/>
    <mergeCell ref="D4:E4"/>
    <mergeCell ref="F4:I4"/>
    <mergeCell ref="M4:P4"/>
    <mergeCell ref="Q4:T4"/>
    <mergeCell ref="U4:X4"/>
    <mergeCell ref="Y4:AE4"/>
    <mergeCell ref="A1:AF1"/>
    <mergeCell ref="D2:E2"/>
    <mergeCell ref="F2:P2"/>
    <mergeCell ref="Q2:X2"/>
    <mergeCell ref="Y2:AE2"/>
    <mergeCell ref="D3:E3"/>
    <mergeCell ref="F3:I3"/>
    <mergeCell ref="M3:P3"/>
    <mergeCell ref="Q3:T3"/>
    <mergeCell ref="U3:X3"/>
    <mergeCell ref="D6:E6"/>
    <mergeCell ref="F6:I6"/>
    <mergeCell ref="M6:P6"/>
    <mergeCell ref="Q6:T6"/>
    <mergeCell ref="U6:X6"/>
    <mergeCell ref="Y6:AE6"/>
    <mergeCell ref="D5:E5"/>
    <mergeCell ref="F5:I5"/>
    <mergeCell ref="M5:P5"/>
    <mergeCell ref="Q5:T5"/>
    <mergeCell ref="U5:X5"/>
    <mergeCell ref="Y5:AE5"/>
    <mergeCell ref="D8:E8"/>
    <mergeCell ref="F8:I8"/>
    <mergeCell ref="M8:P8"/>
    <mergeCell ref="Q8:T8"/>
    <mergeCell ref="U8:X8"/>
    <mergeCell ref="Y8:AE8"/>
    <mergeCell ref="D7:E7"/>
    <mergeCell ref="F7:I7"/>
    <mergeCell ref="M7:P7"/>
    <mergeCell ref="Q7:T7"/>
    <mergeCell ref="U7:X7"/>
    <mergeCell ref="Y7:AE7"/>
    <mergeCell ref="D12:E12"/>
    <mergeCell ref="F12:I12"/>
    <mergeCell ref="M12:P12"/>
    <mergeCell ref="Q12:T12"/>
    <mergeCell ref="U12:X12"/>
    <mergeCell ref="Y12:AE12"/>
    <mergeCell ref="D9:E9"/>
    <mergeCell ref="F9:I9"/>
    <mergeCell ref="M9:P9"/>
    <mergeCell ref="Q9:T9"/>
    <mergeCell ref="U9:X9"/>
    <mergeCell ref="Y9:AE9"/>
    <mergeCell ref="D13:E13"/>
    <mergeCell ref="F13:I13"/>
    <mergeCell ref="M13:P13"/>
    <mergeCell ref="Q13:T13"/>
    <mergeCell ref="U13:X13"/>
    <mergeCell ref="Y13:AE13"/>
    <mergeCell ref="D17:E17"/>
    <mergeCell ref="F17:I17"/>
    <mergeCell ref="M17:P17"/>
    <mergeCell ref="Q17:T17"/>
    <mergeCell ref="U17:X17"/>
    <mergeCell ref="Y17:AE17"/>
    <mergeCell ref="D16:E16"/>
    <mergeCell ref="F16:I16"/>
    <mergeCell ref="M16:P16"/>
    <mergeCell ref="Q16:T16"/>
    <mergeCell ref="U16:X16"/>
    <mergeCell ref="Y16:AE16"/>
    <mergeCell ref="D21:E21"/>
    <mergeCell ref="F21:I21"/>
    <mergeCell ref="M21:P21"/>
    <mergeCell ref="Q21:T21"/>
    <mergeCell ref="U21:X21"/>
    <mergeCell ref="Y21:AE21"/>
    <mergeCell ref="D19:E19"/>
    <mergeCell ref="F19:P19"/>
    <mergeCell ref="Q19:X19"/>
    <mergeCell ref="Y19:AE19"/>
    <mergeCell ref="D20:E20"/>
    <mergeCell ref="F20:I20"/>
    <mergeCell ref="M20:P20"/>
    <mergeCell ref="Q20:T20"/>
    <mergeCell ref="U20:X20"/>
    <mergeCell ref="Y20:AE20"/>
    <mergeCell ref="D23:E23"/>
    <mergeCell ref="F23:I23"/>
    <mergeCell ref="M23:P23"/>
    <mergeCell ref="Q23:T23"/>
    <mergeCell ref="U23:X23"/>
    <mergeCell ref="Y23:AE23"/>
    <mergeCell ref="D22:E22"/>
    <mergeCell ref="F22:I22"/>
    <mergeCell ref="M22:P22"/>
    <mergeCell ref="Q22:T22"/>
    <mergeCell ref="U22:X22"/>
    <mergeCell ref="Y22:AE22"/>
    <mergeCell ref="D25:E25"/>
    <mergeCell ref="F25:I25"/>
    <mergeCell ref="M25:P25"/>
    <mergeCell ref="Q25:T25"/>
    <mergeCell ref="U25:X25"/>
    <mergeCell ref="Y25:AE25"/>
    <mergeCell ref="D24:E24"/>
    <mergeCell ref="F24:I24"/>
    <mergeCell ref="M24:P24"/>
    <mergeCell ref="Q24:T24"/>
    <mergeCell ref="U24:X24"/>
    <mergeCell ref="Y24:AE24"/>
    <mergeCell ref="D27:E27"/>
    <mergeCell ref="F27:I27"/>
    <mergeCell ref="M27:P27"/>
    <mergeCell ref="Q27:T27"/>
    <mergeCell ref="U27:X27"/>
    <mergeCell ref="Y27:AE27"/>
    <mergeCell ref="D26:E26"/>
    <mergeCell ref="F26:I26"/>
    <mergeCell ref="M26:P26"/>
    <mergeCell ref="Q26:T26"/>
    <mergeCell ref="U26:X26"/>
    <mergeCell ref="Y26:AE26"/>
    <mergeCell ref="D29:E29"/>
    <mergeCell ref="F29:I29"/>
    <mergeCell ref="M29:P29"/>
    <mergeCell ref="Q29:T29"/>
    <mergeCell ref="U29:X29"/>
    <mergeCell ref="Y29:AE29"/>
    <mergeCell ref="D28:E28"/>
    <mergeCell ref="F28:I28"/>
    <mergeCell ref="M28:P28"/>
    <mergeCell ref="Q28:T28"/>
    <mergeCell ref="U28:X28"/>
    <mergeCell ref="Y28:AE28"/>
    <mergeCell ref="D31:E31"/>
    <mergeCell ref="F31:I31"/>
    <mergeCell ref="M31:P31"/>
    <mergeCell ref="Q31:T31"/>
    <mergeCell ref="U31:X31"/>
    <mergeCell ref="Y31:AE31"/>
    <mergeCell ref="D30:E30"/>
    <mergeCell ref="F30:I30"/>
    <mergeCell ref="M30:P30"/>
    <mergeCell ref="Q30:T30"/>
    <mergeCell ref="U30:X30"/>
    <mergeCell ref="Y30:AE30"/>
    <mergeCell ref="D35:E35"/>
    <mergeCell ref="F35:I35"/>
    <mergeCell ref="M35:P35"/>
    <mergeCell ref="Q35:T35"/>
    <mergeCell ref="U35:X35"/>
    <mergeCell ref="Y35:AE35"/>
    <mergeCell ref="D33:E33"/>
    <mergeCell ref="F33:P33"/>
    <mergeCell ref="Q33:X33"/>
    <mergeCell ref="Y33:AE33"/>
    <mergeCell ref="D34:E34"/>
    <mergeCell ref="F34:I34"/>
    <mergeCell ref="M34:P34"/>
    <mergeCell ref="Q34:T34"/>
    <mergeCell ref="U34:X34"/>
    <mergeCell ref="Y34:AE34"/>
    <mergeCell ref="D37:E37"/>
    <mergeCell ref="F37:I37"/>
    <mergeCell ref="M37:P37"/>
    <mergeCell ref="Q37:T37"/>
    <mergeCell ref="U37:X37"/>
    <mergeCell ref="Y37:AE37"/>
    <mergeCell ref="D36:E36"/>
    <mergeCell ref="F36:I36"/>
    <mergeCell ref="M36:P36"/>
    <mergeCell ref="Q36:T36"/>
    <mergeCell ref="U36:X36"/>
    <mergeCell ref="Y36:AE36"/>
    <mergeCell ref="D39:E39"/>
    <mergeCell ref="F39:I39"/>
    <mergeCell ref="M39:P39"/>
    <mergeCell ref="Q39:T39"/>
    <mergeCell ref="U39:X39"/>
    <mergeCell ref="Y39:AE39"/>
    <mergeCell ref="D38:E38"/>
    <mergeCell ref="F38:I38"/>
    <mergeCell ref="M38:P38"/>
    <mergeCell ref="Q38:T38"/>
    <mergeCell ref="U38:X38"/>
    <mergeCell ref="Y38:AE38"/>
    <mergeCell ref="D41:E41"/>
    <mergeCell ref="F41:I41"/>
    <mergeCell ref="M41:P41"/>
    <mergeCell ref="Q41:T41"/>
    <mergeCell ref="U41:X41"/>
    <mergeCell ref="Y41:AE41"/>
    <mergeCell ref="D40:E40"/>
    <mergeCell ref="F40:I40"/>
    <mergeCell ref="M40:P40"/>
    <mergeCell ref="Q40:T40"/>
    <mergeCell ref="U40:X40"/>
    <mergeCell ref="Y40:AE40"/>
    <mergeCell ref="D43:E43"/>
    <mergeCell ref="F43:I43"/>
    <mergeCell ref="M43:P43"/>
    <mergeCell ref="Q43:T43"/>
    <mergeCell ref="U43:X43"/>
    <mergeCell ref="Y43:AE43"/>
    <mergeCell ref="D42:E42"/>
    <mergeCell ref="F42:I42"/>
    <mergeCell ref="M42:P42"/>
    <mergeCell ref="Q42:T42"/>
    <mergeCell ref="U42:X42"/>
    <mergeCell ref="Y42:AE42"/>
    <mergeCell ref="AF10:AF11"/>
    <mergeCell ref="AG10:AG11"/>
    <mergeCell ref="A10:A11"/>
    <mergeCell ref="B10:B11"/>
    <mergeCell ref="C10:C11"/>
    <mergeCell ref="D10:E11"/>
    <mergeCell ref="F10:I11"/>
    <mergeCell ref="M10:P11"/>
    <mergeCell ref="Q10:T11"/>
    <mergeCell ref="U10:X11"/>
    <mergeCell ref="Y10:AE11"/>
  </mergeCells>
  <phoneticPr fontId="6"/>
  <pageMargins left="0.39370078740157483" right="0.39370078740157483" top="0.74803149606299213" bottom="0.74803149606299213" header="0.31496062992125984" footer="0.31496062992125984"/>
  <pageSetup paperSize="9" scale="72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大会形式</vt:lpstr>
      <vt:lpstr>予選</vt:lpstr>
      <vt:lpstr>順位トーナメント表</vt:lpstr>
      <vt:lpstr>SPトーナメント</vt:lpstr>
      <vt:lpstr>トーナメント日程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sendai104</dc:creator>
  <cp:lastModifiedBy>t-kimura</cp:lastModifiedBy>
  <cp:lastPrinted>2020-11-16T07:48:31Z</cp:lastPrinted>
  <dcterms:created xsi:type="dcterms:W3CDTF">2020-06-23T06:45:36Z</dcterms:created>
  <dcterms:modified xsi:type="dcterms:W3CDTF">2020-11-30T01:14:25Z</dcterms:modified>
</cp:coreProperties>
</file>