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OneDrive\デスクトップ\"/>
    </mc:Choice>
  </mc:AlternateContent>
  <bookViews>
    <workbookView xWindow="0" yWindow="0" windowWidth="24000" windowHeight="9750" activeTab="2"/>
  </bookViews>
  <sheets>
    <sheet name="予選" sheetId="6" r:id="rId1"/>
    <sheet name="トーナメント" sheetId="2" r:id="rId2"/>
    <sheet name="トーナメント日程" sheetId="8" r:id="rId3"/>
  </sheets>
  <definedNames>
    <definedName name="_xlnm.Print_Area" localSheetId="0">予選!$A$1:$AE$115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8" l="1"/>
  <c r="AG10" i="8"/>
  <c r="AG12" i="8"/>
  <c r="AG13" i="8"/>
  <c r="AG14" i="8"/>
  <c r="AG15" i="8"/>
  <c r="AG16" i="8"/>
  <c r="AG17" i="8"/>
  <c r="AG18" i="8"/>
  <c r="AG19" i="8"/>
  <c r="AG20" i="8"/>
  <c r="AG21" i="8"/>
  <c r="AG25" i="8"/>
  <c r="AG26" i="8"/>
  <c r="AG27" i="8"/>
  <c r="AG30" i="8"/>
  <c r="AG31" i="8"/>
  <c r="AG32" i="8"/>
  <c r="AG4" i="8"/>
  <c r="AG5" i="8"/>
  <c r="AG6" i="8"/>
  <c r="AG3" i="8"/>
  <c r="P89" i="6" l="1"/>
  <c r="T89" i="6"/>
  <c r="P90" i="6"/>
  <c r="T90" i="6"/>
  <c r="T88" i="6"/>
  <c r="P88" i="6"/>
  <c r="T87" i="6"/>
  <c r="P87" i="6"/>
  <c r="T86" i="6"/>
  <c r="T85" i="6"/>
  <c r="P86" i="6"/>
  <c r="P85" i="6"/>
  <c r="P45" i="6" l="1"/>
  <c r="P42" i="6"/>
  <c r="T49" i="6"/>
  <c r="P49" i="6"/>
  <c r="T48" i="6"/>
  <c r="P48" i="6"/>
  <c r="T47" i="6"/>
  <c r="P47" i="6"/>
  <c r="T46" i="6"/>
  <c r="P46" i="6"/>
  <c r="T44" i="6"/>
  <c r="P44" i="6"/>
  <c r="T43" i="6"/>
  <c r="P43" i="6"/>
  <c r="T41" i="6"/>
  <c r="P41" i="6"/>
  <c r="T45" i="6"/>
  <c r="T42" i="6"/>
  <c r="T40" i="6"/>
  <c r="P40" i="6"/>
  <c r="AD125" i="6"/>
  <c r="V124" i="6" s="1"/>
  <c r="AD124" i="6"/>
  <c r="T124" i="6" s="1"/>
  <c r="O124" i="6"/>
  <c r="L124" i="6"/>
  <c r="I124" i="6"/>
  <c r="F124" i="6"/>
  <c r="C124" i="6"/>
  <c r="AD123" i="6"/>
  <c r="V122" i="6" s="1"/>
  <c r="AD122" i="6"/>
  <c r="T122" i="6" s="1"/>
  <c r="O122" i="6"/>
  <c r="L122" i="6"/>
  <c r="I122" i="6"/>
  <c r="F122" i="6"/>
  <c r="C122" i="6"/>
  <c r="AD121" i="6"/>
  <c r="V120" i="6" s="1"/>
  <c r="AD120" i="6"/>
  <c r="O120" i="6"/>
  <c r="L120" i="6"/>
  <c r="I120" i="6"/>
  <c r="F120" i="6"/>
  <c r="C120" i="6"/>
  <c r="AD119" i="6"/>
  <c r="V118" i="6" s="1"/>
  <c r="AD118" i="6"/>
  <c r="O118" i="6"/>
  <c r="L118" i="6"/>
  <c r="I118" i="6"/>
  <c r="F118" i="6"/>
  <c r="C118" i="6"/>
  <c r="AD117" i="6"/>
  <c r="V116" i="6" s="1"/>
  <c r="AD116" i="6"/>
  <c r="T116" i="6" s="1"/>
  <c r="O116" i="6"/>
  <c r="L116" i="6"/>
  <c r="I116" i="6"/>
  <c r="F116" i="6"/>
  <c r="AC117" i="6" s="1"/>
  <c r="C116" i="6"/>
  <c r="O115" i="6"/>
  <c r="L115" i="6"/>
  <c r="I115" i="6"/>
  <c r="F115" i="6"/>
  <c r="C115" i="6"/>
  <c r="AC124" i="6" l="1"/>
  <c r="AC122" i="6"/>
  <c r="AC116" i="6"/>
  <c r="R116" i="6" s="1"/>
  <c r="AC125" i="6"/>
  <c r="AC120" i="6"/>
  <c r="AC119" i="6"/>
  <c r="X118" i="6"/>
  <c r="T118" i="6"/>
  <c r="X124" i="6"/>
  <c r="AC121" i="6"/>
  <c r="R120" i="6" s="1"/>
  <c r="X120" i="6"/>
  <c r="T120" i="6"/>
  <c r="X116" i="6"/>
  <c r="X122" i="6"/>
  <c r="AC118" i="6"/>
  <c r="AC123" i="6"/>
  <c r="R122" i="6" s="1"/>
  <c r="R124" i="6" l="1"/>
  <c r="R118" i="6"/>
  <c r="Q28" i="8"/>
  <c r="AG28" i="8" s="1"/>
  <c r="U30" i="8"/>
  <c r="Q30" i="8"/>
  <c r="U28" i="8"/>
  <c r="AA100" i="6"/>
  <c r="AA99" i="6"/>
  <c r="AA98" i="6"/>
  <c r="AA97" i="6"/>
  <c r="AA96" i="6"/>
  <c r="AA95" i="6"/>
  <c r="AA94" i="6"/>
  <c r="AA93" i="6"/>
  <c r="AA81" i="6"/>
  <c r="AA80" i="6"/>
  <c r="AA79" i="6"/>
  <c r="AA78" i="6"/>
  <c r="AA77" i="6"/>
  <c r="AA76" i="6"/>
  <c r="AA75" i="6"/>
  <c r="AA74" i="6"/>
  <c r="Q74" i="6" s="1"/>
  <c r="U32" i="8"/>
  <c r="Q32" i="8"/>
  <c r="U31" i="8"/>
  <c r="Q31" i="8"/>
  <c r="U29" i="8"/>
  <c r="Q29" i="8"/>
  <c r="AG29" i="8" s="1"/>
  <c r="U27" i="8"/>
  <c r="Q27" i="8"/>
  <c r="U26" i="8"/>
  <c r="Q26" i="8"/>
  <c r="U25" i="8"/>
  <c r="Q25" i="8"/>
  <c r="U24" i="8"/>
  <c r="Q24" i="8"/>
  <c r="AG24" i="8" s="1"/>
  <c r="U21" i="8" l="1"/>
  <c r="Q21" i="8"/>
  <c r="U20" i="8"/>
  <c r="Q20" i="8"/>
  <c r="U19" i="8"/>
  <c r="Q19" i="8"/>
  <c r="U18" i="8"/>
  <c r="Q18" i="8"/>
  <c r="U17" i="8"/>
  <c r="Q17" i="8"/>
  <c r="U16" i="8"/>
  <c r="Q16" i="8"/>
  <c r="U15" i="8"/>
  <c r="Q15" i="8"/>
  <c r="U14" i="8"/>
  <c r="Q14" i="8"/>
  <c r="U13" i="8"/>
  <c r="Q13" i="8"/>
  <c r="U12" i="8"/>
  <c r="Q12" i="8"/>
  <c r="U10" i="8" l="1"/>
  <c r="Q10" i="8"/>
  <c r="U9" i="8"/>
  <c r="Q9" i="8"/>
  <c r="U6" i="8"/>
  <c r="Q6" i="8"/>
  <c r="U5" i="8"/>
  <c r="Q5" i="8"/>
  <c r="Q4" i="8"/>
  <c r="U8" i="8"/>
  <c r="Q8" i="8"/>
  <c r="AG8" i="8" s="1"/>
  <c r="U7" i="8"/>
  <c r="Q7" i="8"/>
  <c r="AG7" i="8" s="1"/>
  <c r="U4" i="8"/>
  <c r="U3" i="8"/>
  <c r="Q3" i="8"/>
  <c r="X36" i="6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S99" i="6"/>
  <c r="L99" i="6"/>
  <c r="I99" i="6"/>
  <c r="F99" i="6"/>
  <c r="C99" i="6"/>
  <c r="S97" i="6"/>
  <c r="L97" i="6"/>
  <c r="I97" i="6"/>
  <c r="F97" i="6"/>
  <c r="C97" i="6"/>
  <c r="S95" i="6"/>
  <c r="Q95" i="6"/>
  <c r="L95" i="6"/>
  <c r="I95" i="6"/>
  <c r="F95" i="6"/>
  <c r="C95" i="6"/>
  <c r="Q93" i="6"/>
  <c r="L93" i="6"/>
  <c r="I93" i="6"/>
  <c r="F93" i="6"/>
  <c r="C93" i="6"/>
  <c r="L92" i="6"/>
  <c r="I92" i="6"/>
  <c r="F92" i="6"/>
  <c r="C92" i="6"/>
  <c r="S80" i="6"/>
  <c r="L80" i="6"/>
  <c r="I80" i="6"/>
  <c r="F80" i="6"/>
  <c r="C80" i="6"/>
  <c r="S78" i="6"/>
  <c r="Q78" i="6"/>
  <c r="L78" i="6"/>
  <c r="I78" i="6"/>
  <c r="F78" i="6"/>
  <c r="C78" i="6"/>
  <c r="S76" i="6"/>
  <c r="Q76" i="6"/>
  <c r="L76" i="6"/>
  <c r="I76" i="6"/>
  <c r="F76" i="6"/>
  <c r="C76" i="6"/>
  <c r="S74" i="6"/>
  <c r="L74" i="6"/>
  <c r="I74" i="6"/>
  <c r="F74" i="6"/>
  <c r="C74" i="6"/>
  <c r="L73" i="6"/>
  <c r="I73" i="6"/>
  <c r="F73" i="6"/>
  <c r="C73" i="6"/>
  <c r="AD61" i="6"/>
  <c r="AD60" i="6"/>
  <c r="T60" i="6" s="1"/>
  <c r="O60" i="6"/>
  <c r="L60" i="6"/>
  <c r="I60" i="6"/>
  <c r="F60" i="6"/>
  <c r="C60" i="6"/>
  <c r="AD59" i="6"/>
  <c r="V58" i="6" s="1"/>
  <c r="AD58" i="6"/>
  <c r="O58" i="6"/>
  <c r="L58" i="6"/>
  <c r="I58" i="6"/>
  <c r="F58" i="6"/>
  <c r="C58" i="6"/>
  <c r="AD57" i="6"/>
  <c r="V56" i="6" s="1"/>
  <c r="AD56" i="6"/>
  <c r="T56" i="6" s="1"/>
  <c r="O56" i="6"/>
  <c r="L56" i="6"/>
  <c r="I56" i="6"/>
  <c r="F56" i="6"/>
  <c r="C56" i="6"/>
  <c r="AD55" i="6"/>
  <c r="V54" i="6" s="1"/>
  <c r="AD54" i="6"/>
  <c r="T54" i="6" s="1"/>
  <c r="O54" i="6"/>
  <c r="L54" i="6"/>
  <c r="I54" i="6"/>
  <c r="F54" i="6"/>
  <c r="C54" i="6"/>
  <c r="AD53" i="6"/>
  <c r="V52" i="6" s="1"/>
  <c r="AD52" i="6"/>
  <c r="O52" i="6"/>
  <c r="L52" i="6"/>
  <c r="I52" i="6"/>
  <c r="F52" i="6"/>
  <c r="C52" i="6"/>
  <c r="O51" i="6"/>
  <c r="L51" i="6"/>
  <c r="I51" i="6"/>
  <c r="F51" i="6"/>
  <c r="C51" i="6"/>
  <c r="I27" i="6"/>
  <c r="F27" i="6"/>
  <c r="C27" i="6"/>
  <c r="I25" i="6"/>
  <c r="F25" i="6"/>
  <c r="C25" i="6"/>
  <c r="I23" i="6"/>
  <c r="F23" i="6"/>
  <c r="C23" i="6"/>
  <c r="I22" i="6"/>
  <c r="F22" i="6"/>
  <c r="C22" i="6"/>
  <c r="Z75" i="6" l="1"/>
  <c r="Z74" i="6"/>
  <c r="R35" i="6"/>
  <c r="Z97" i="6"/>
  <c r="U99" i="6"/>
  <c r="W32" i="6"/>
  <c r="Z95" i="6"/>
  <c r="W23" i="6"/>
  <c r="Z79" i="6"/>
  <c r="U93" i="6"/>
  <c r="W36" i="6"/>
  <c r="R31" i="6"/>
  <c r="W33" i="6"/>
  <c r="W34" i="6"/>
  <c r="W35" i="6"/>
  <c r="L35" i="6" s="1"/>
  <c r="N31" i="6"/>
  <c r="S93" i="6"/>
  <c r="W31" i="6"/>
  <c r="R33" i="6"/>
  <c r="N35" i="6"/>
  <c r="R25" i="6"/>
  <c r="AC53" i="6"/>
  <c r="AC56" i="6"/>
  <c r="W24" i="6"/>
  <c r="X60" i="6"/>
  <c r="X58" i="6"/>
  <c r="V60" i="6"/>
  <c r="U74" i="6"/>
  <c r="U80" i="6"/>
  <c r="Z94" i="6"/>
  <c r="Z99" i="6"/>
  <c r="AC57" i="6"/>
  <c r="Z77" i="6"/>
  <c r="R27" i="6"/>
  <c r="X52" i="6"/>
  <c r="X54" i="6"/>
  <c r="U78" i="6"/>
  <c r="Q80" i="6"/>
  <c r="U97" i="6"/>
  <c r="Z98" i="6"/>
  <c r="N25" i="6"/>
  <c r="T58" i="6"/>
  <c r="U76" i="6"/>
  <c r="Z78" i="6"/>
  <c r="Z93" i="6"/>
  <c r="U95" i="6"/>
  <c r="W26" i="6"/>
  <c r="AC52" i="6"/>
  <c r="T52" i="6"/>
  <c r="AC59" i="6"/>
  <c r="Q97" i="6"/>
  <c r="R23" i="6"/>
  <c r="W27" i="6"/>
  <c r="W28" i="6"/>
  <c r="AC54" i="6"/>
  <c r="X56" i="6"/>
  <c r="AC60" i="6"/>
  <c r="AC61" i="6"/>
  <c r="Z80" i="6"/>
  <c r="Z100" i="6"/>
  <c r="Q99" i="6"/>
  <c r="W25" i="6"/>
  <c r="AC55" i="6"/>
  <c r="AC58" i="6"/>
  <c r="Z76" i="6"/>
  <c r="Z81" i="6"/>
  <c r="Z96" i="6"/>
  <c r="R52" i="6" l="1"/>
  <c r="L31" i="6"/>
  <c r="O80" i="6"/>
  <c r="O97" i="6"/>
  <c r="O95" i="6"/>
  <c r="L23" i="6"/>
  <c r="O78" i="6"/>
  <c r="L33" i="6"/>
  <c r="O74" i="6"/>
  <c r="O99" i="6"/>
  <c r="R56" i="6"/>
  <c r="R54" i="6"/>
  <c r="O76" i="6"/>
  <c r="O93" i="6"/>
  <c r="R58" i="6"/>
  <c r="R60" i="6"/>
  <c r="L25" i="6"/>
  <c r="L27" i="6"/>
</calcChain>
</file>

<file path=xl/sharedStrings.xml><?xml version="1.0" encoding="utf-8"?>
<sst xmlns="http://schemas.openxmlformats.org/spreadsheetml/2006/main" count="609" uniqueCount="245">
  <si>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</si>
  <si>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</si>
  <si>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</si>
  <si>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Bグループ</t>
    <phoneticPr fontId="2"/>
  </si>
  <si>
    <t>Cグループ</t>
    <phoneticPr fontId="2"/>
  </si>
  <si>
    <t>FCみやぎ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</si>
  <si>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</si>
  <si>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</si>
  <si>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</si>
  <si>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</si>
  <si>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</si>
  <si>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</si>
  <si>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</si>
  <si>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</si>
  <si>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</si>
  <si>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</si>
  <si>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U-15選手権大会</t>
    <rPh sb="4" eb="7">
      <t>センシュケン</t>
    </rPh>
    <rPh sb="7" eb="9">
      <t>タイカイ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</si>
  <si>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</si>
  <si>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</si>
  <si>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</si>
  <si>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</si>
  <si>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</si>
  <si>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</si>
  <si>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</si>
  <si>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</si>
  <si>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</si>
  <si>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</si>
  <si>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</si>
  <si>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</si>
  <si>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</si>
  <si>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</si>
  <si>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</si>
  <si>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</si>
  <si>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</si>
  <si>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</si>
  <si>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</si>
  <si>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</si>
  <si>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</si>
  <si>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</si>
  <si>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</si>
  <si>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</si>
  <si>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</si>
  <si>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</si>
  <si>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</si>
  <si>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</si>
  <si>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</si>
  <si>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</si>
  <si>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AC.AZZURRI</t>
    <phoneticPr fontId="2"/>
  </si>
  <si>
    <t>FC.FRESCA</t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</si>
  <si>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</si>
  <si>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</si>
  <si>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</si>
  <si>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</si>
  <si>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</si>
  <si>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</si>
  <si>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順番</t>
    <rPh sb="0" eb="2">
      <t>ジュンバン</t>
    </rPh>
    <phoneticPr fontId="2"/>
  </si>
  <si>
    <t>トーナメント</t>
    <phoneticPr fontId="2"/>
  </si>
  <si>
    <t>【１】</t>
    <phoneticPr fontId="2"/>
  </si>
  <si>
    <t>【２】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</si>
  <si>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</si>
  <si>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</si>
  <si>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</si>
  <si>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</si>
  <si>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【３】</t>
    <phoneticPr fontId="2"/>
  </si>
  <si>
    <t>【４】</t>
    <phoneticPr fontId="2"/>
  </si>
  <si>
    <t>【９】</t>
    <phoneticPr fontId="2"/>
  </si>
  <si>
    <t>1位トーナメント</t>
    <rPh sb="1" eb="2">
      <t>イ</t>
    </rPh>
    <phoneticPr fontId="6"/>
  </si>
  <si>
    <t>【５】の敗者</t>
    <rPh sb="4" eb="6">
      <t>ハイシャ</t>
    </rPh>
    <phoneticPr fontId="6"/>
  </si>
  <si>
    <t>【６】の敗者</t>
    <rPh sb="4" eb="6">
      <t>ハイシャ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</si>
  <si>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</si>
  <si>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</si>
  <si>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M5</t>
    <phoneticPr fontId="6"/>
  </si>
  <si>
    <t>L２</t>
    <phoneticPr fontId="6"/>
  </si>
  <si>
    <t>L3</t>
    <phoneticPr fontId="6"/>
  </si>
  <si>
    <t>M4</t>
    <phoneticPr fontId="6"/>
  </si>
  <si>
    <t>M3</t>
    <phoneticPr fontId="6"/>
  </si>
  <si>
    <t>L4</t>
    <phoneticPr fontId="6"/>
  </si>
  <si>
    <t>M6</t>
    <phoneticPr fontId="6"/>
  </si>
  <si>
    <t>L1</t>
    <phoneticPr fontId="6"/>
  </si>
  <si>
    <t>決勝トーナメント</t>
    <rPh sb="0" eb="2">
      <t>ケッショウ</t>
    </rPh>
    <phoneticPr fontId="6"/>
  </si>
  <si>
    <t>M1</t>
    <phoneticPr fontId="6"/>
  </si>
  <si>
    <t>M2</t>
    <phoneticPr fontId="6"/>
  </si>
  <si>
    <t>2021　宮城県クラブユースサッカー連盟(U-15)</t>
    <rPh sb="5" eb="8">
      <t>ミヤギケン</t>
    </rPh>
    <rPh sb="18" eb="20">
      <t>レンメイ</t>
    </rPh>
    <phoneticPr fontId="2"/>
  </si>
  <si>
    <t>仙台FC</t>
    <rPh sb="0" eb="2">
      <t>センダイ</t>
    </rPh>
    <phoneticPr fontId="6"/>
  </si>
  <si>
    <t>松島FBCピッチ２</t>
    <rPh sb="0" eb="2">
      <t>マツシマ</t>
    </rPh>
    <phoneticPr fontId="6"/>
  </si>
  <si>
    <t>【１０】</t>
    <phoneticPr fontId="2"/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</si>
  <si>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</si>
  <si>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</si>
  <si>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</si>
  <si>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</si>
  <si>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</si>
  <si>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</si>
  <si>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</si>
  <si>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</si>
  <si>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  <phoneticPr fontId="2"/>
  </si>
  <si>
    <t>【２２】</t>
  </si>
  <si>
    <t>【２３】</t>
  </si>
  <si>
    <t>【２４】</t>
  </si>
  <si>
    <t>【２５】</t>
  </si>
  <si>
    <t>【２６】</t>
  </si>
  <si>
    <t>【２７】</t>
  </si>
  <si>
    <t>【２８】</t>
  </si>
  <si>
    <t>【２９】</t>
  </si>
  <si>
    <t>めぐみ野C</t>
    <rPh sb="3" eb="4">
      <t>ノ</t>
    </rPh>
    <phoneticPr fontId="6"/>
  </si>
  <si>
    <t>松島FBC①</t>
    <rPh sb="0" eb="2">
      <t>マツシマ</t>
    </rPh>
    <phoneticPr fontId="6"/>
  </si>
  <si>
    <t>めぐみ野A</t>
    <rPh sb="3" eb="4">
      <t>ノ</t>
    </rPh>
    <phoneticPr fontId="6"/>
  </si>
  <si>
    <t>泉総合</t>
    <rPh sb="0" eb="1">
      <t>イズミ</t>
    </rPh>
    <rPh sb="1" eb="3">
      <t>ソウゴウ</t>
    </rPh>
    <phoneticPr fontId="6"/>
  </si>
  <si>
    <t>アディダスSP</t>
    <phoneticPr fontId="6"/>
  </si>
  <si>
    <t>ベガルタ人工芝</t>
    <rPh sb="4" eb="6">
      <t>ジンコウ</t>
    </rPh>
    <rPh sb="6" eb="7">
      <t>シバ</t>
    </rPh>
    <phoneticPr fontId="6"/>
  </si>
  <si>
    <t>ベガルタ人工</t>
    <rPh sb="4" eb="6">
      <t>ジンコウ</t>
    </rPh>
    <phoneticPr fontId="6"/>
  </si>
  <si>
    <t>17位トーナメント</t>
    <rPh sb="2" eb="3">
      <t>イ</t>
    </rPh>
    <phoneticPr fontId="6"/>
  </si>
  <si>
    <t>9位トーナメント</t>
    <rPh sb="1" eb="2">
      <t>イ</t>
    </rPh>
    <phoneticPr fontId="6"/>
  </si>
  <si>
    <t>ベガルタ</t>
  </si>
  <si>
    <t>ベガルタ</t>
    <phoneticPr fontId="6"/>
  </si>
  <si>
    <t>FCみやぎ</t>
  </si>
  <si>
    <t>AC.AZZURRI</t>
  </si>
  <si>
    <t>AC.AZZURRI</t>
    <phoneticPr fontId="6"/>
  </si>
  <si>
    <t>FC.FRESCA</t>
  </si>
  <si>
    <t>フォーリークラッセ</t>
    <phoneticPr fontId="2"/>
  </si>
  <si>
    <t>YMCA</t>
    <phoneticPr fontId="2"/>
  </si>
  <si>
    <t>ラソス</t>
  </si>
  <si>
    <t>ラソス</t>
    <phoneticPr fontId="2"/>
  </si>
  <si>
    <t>エスペランサ</t>
    <phoneticPr fontId="2"/>
  </si>
  <si>
    <t>多賀城</t>
    <rPh sb="0" eb="3">
      <t>タガジョウ</t>
    </rPh>
    <phoneticPr fontId="2"/>
  </si>
  <si>
    <t>リベルタ</t>
    <phoneticPr fontId="2"/>
  </si>
  <si>
    <t>フォルツア</t>
  </si>
  <si>
    <t>コバルトーレ</t>
    <phoneticPr fontId="2"/>
  </si>
  <si>
    <t>エルブランカ</t>
    <phoneticPr fontId="2"/>
  </si>
  <si>
    <t>エボルティーボ</t>
    <phoneticPr fontId="2"/>
  </si>
  <si>
    <t>ACジュニオール</t>
  </si>
  <si>
    <t>東六クラブ</t>
  </si>
  <si>
    <t>多賀城FC</t>
  </si>
  <si>
    <t>多賀城FC</t>
    <phoneticPr fontId="6"/>
  </si>
  <si>
    <t>東六クラブ</t>
    <phoneticPr fontId="6"/>
  </si>
  <si>
    <t>FC FUORICLASSE</t>
    <phoneticPr fontId="6"/>
  </si>
  <si>
    <t>A.C Evolutivo</t>
  </si>
  <si>
    <t>A.C Evolutivo</t>
    <phoneticPr fontId="6"/>
  </si>
  <si>
    <t>ACジュニオール</t>
    <phoneticPr fontId="6"/>
  </si>
  <si>
    <t>FC Lienrire</t>
    <phoneticPr fontId="6"/>
  </si>
  <si>
    <t>コバルトーレ女川</t>
    <rPh sb="6" eb="8">
      <t>オナガワ</t>
    </rPh>
    <phoneticPr fontId="6"/>
  </si>
  <si>
    <t>アバンツァーレ仙台</t>
    <phoneticPr fontId="6"/>
  </si>
  <si>
    <t>FCオークス</t>
  </si>
  <si>
    <t>FCオークス</t>
    <phoneticPr fontId="6"/>
  </si>
  <si>
    <t>フォルツア</t>
    <phoneticPr fontId="6"/>
  </si>
  <si>
    <t xml:space="preserve">EL BRANCA </t>
  </si>
  <si>
    <t xml:space="preserve">EL BRANCA </t>
    <phoneticPr fontId="6"/>
  </si>
  <si>
    <t>FC FRESCA</t>
    <phoneticPr fontId="6"/>
  </si>
  <si>
    <t>AOBA FC</t>
  </si>
  <si>
    <t>AOBA FC</t>
    <phoneticPr fontId="6"/>
  </si>
  <si>
    <t>仙台YMCA</t>
    <rPh sb="0" eb="2">
      <t>センダイ</t>
    </rPh>
    <phoneticPr fontId="6"/>
  </si>
  <si>
    <t>DUO PARK FC</t>
  </si>
  <si>
    <t>DUO PARK FC</t>
    <phoneticPr fontId="6"/>
  </si>
  <si>
    <t>エスペランサ登米ＦＣ</t>
    <phoneticPr fontId="6"/>
  </si>
  <si>
    <t>FCリベルタ</t>
  </si>
  <si>
    <t>FCリベルタ</t>
    <phoneticPr fontId="6"/>
  </si>
  <si>
    <t xml:space="preserve">ラソス スポルチ クルービ </t>
    <phoneticPr fontId="6"/>
  </si>
  <si>
    <t>アバンツァーレ</t>
    <phoneticPr fontId="6"/>
  </si>
  <si>
    <t>コバルトーレ女川</t>
    <phoneticPr fontId="6"/>
  </si>
  <si>
    <t>女川町総合運動公園</t>
    <rPh sb="0" eb="2">
      <t>オナガワ</t>
    </rPh>
    <rPh sb="2" eb="3">
      <t>チョウ</t>
    </rPh>
    <rPh sb="3" eb="5">
      <t>ソウゴウ</t>
    </rPh>
    <rPh sb="5" eb="7">
      <t>ウンドウ</t>
    </rPh>
    <rPh sb="7" eb="9">
      <t>コウエン</t>
    </rPh>
    <phoneticPr fontId="6"/>
  </si>
  <si>
    <t>コバ</t>
    <phoneticPr fontId="6"/>
  </si>
  <si>
    <t>審判派遣</t>
    <rPh sb="0" eb="2">
      <t>シンパン</t>
    </rPh>
    <rPh sb="2" eb="4">
      <t>ハケン</t>
    </rPh>
    <phoneticPr fontId="6"/>
  </si>
  <si>
    <t>10月30日（土）</t>
    <rPh sb="2" eb="3">
      <t>ガツ</t>
    </rPh>
    <rPh sb="5" eb="6">
      <t>ニチ</t>
    </rPh>
    <rPh sb="7" eb="8">
      <t>ド</t>
    </rPh>
    <phoneticPr fontId="6"/>
  </si>
  <si>
    <t>AOBA</t>
    <phoneticPr fontId="6"/>
  </si>
  <si>
    <t>―</t>
    <phoneticPr fontId="2"/>
  </si>
  <si>
    <t>YMCA</t>
    <phoneticPr fontId="6"/>
  </si>
  <si>
    <t>エスペランサ</t>
    <phoneticPr fontId="6"/>
  </si>
  <si>
    <t>リベルタ</t>
    <phoneticPr fontId="6"/>
  </si>
  <si>
    <t>梅ノ木グリーンパーク</t>
    <rPh sb="0" eb="1">
      <t>ウメ</t>
    </rPh>
    <rPh sb="2" eb="3">
      <t>キ</t>
    </rPh>
    <phoneticPr fontId="6"/>
  </si>
  <si>
    <t>10月31日（日）</t>
    <rPh sb="2" eb="3">
      <t>ガツ</t>
    </rPh>
    <rPh sb="5" eb="6">
      <t>ニチ</t>
    </rPh>
    <rPh sb="7" eb="8">
      <t>ニチ</t>
    </rPh>
    <phoneticPr fontId="6"/>
  </si>
  <si>
    <t>DUOPARK</t>
    <phoneticPr fontId="6"/>
  </si>
  <si>
    <t>11月3日（祝水）</t>
    <rPh sb="2" eb="3">
      <t>ガツ</t>
    </rPh>
    <rPh sb="4" eb="5">
      <t>ニチ</t>
    </rPh>
    <rPh sb="6" eb="7">
      <t>シュク</t>
    </rPh>
    <rPh sb="7" eb="8">
      <t>スイ</t>
    </rPh>
    <phoneticPr fontId="6"/>
  </si>
  <si>
    <t>YMCA</t>
    <phoneticPr fontId="6"/>
  </si>
  <si>
    <t>11月6日（土）</t>
    <rPh sb="2" eb="3">
      <t>ガツ</t>
    </rPh>
    <rPh sb="4" eb="5">
      <t>ニチ</t>
    </rPh>
    <rPh sb="6" eb="7">
      <t>ド</t>
    </rPh>
    <phoneticPr fontId="6"/>
  </si>
  <si>
    <t>利府中央公園多目的</t>
    <rPh sb="0" eb="2">
      <t>リフ</t>
    </rPh>
    <rPh sb="2" eb="4">
      <t>チュウオウ</t>
    </rPh>
    <rPh sb="4" eb="6">
      <t>コウエン</t>
    </rPh>
    <rPh sb="6" eb="9">
      <t>タモクテキ</t>
    </rPh>
    <phoneticPr fontId="6"/>
  </si>
  <si>
    <t>DUOPARK</t>
    <phoneticPr fontId="6"/>
  </si>
  <si>
    <t>11月7日（日）</t>
    <rPh sb="2" eb="3">
      <t>ガツ</t>
    </rPh>
    <rPh sb="4" eb="5">
      <t>ニチ</t>
    </rPh>
    <rPh sb="6" eb="7">
      <t>ニチ</t>
    </rPh>
    <phoneticPr fontId="6"/>
  </si>
  <si>
    <t>DUOPARK</t>
    <phoneticPr fontId="6"/>
  </si>
  <si>
    <t>登米東和総合運動公園</t>
    <rPh sb="0" eb="2">
      <t>トメ</t>
    </rPh>
    <rPh sb="2" eb="3">
      <t>ヒガシ</t>
    </rPh>
    <rPh sb="3" eb="4">
      <t>ワ</t>
    </rPh>
    <rPh sb="4" eb="6">
      <t>ソウゴウ</t>
    </rPh>
    <rPh sb="6" eb="8">
      <t>ウンドウ</t>
    </rPh>
    <rPh sb="8" eb="10">
      <t>コウエン</t>
    </rPh>
    <phoneticPr fontId="6"/>
  </si>
  <si>
    <t>AOBA</t>
    <phoneticPr fontId="6"/>
  </si>
  <si>
    <t>-</t>
    <phoneticPr fontId="2"/>
  </si>
  <si>
    <t>-</t>
    <phoneticPr fontId="2"/>
  </si>
  <si>
    <t>エスペランサ登米</t>
    <phoneticPr fontId="6"/>
  </si>
  <si>
    <t>-</t>
    <phoneticPr fontId="2"/>
  </si>
  <si>
    <t>東六クラブ</t>
    <rPh sb="0" eb="2">
      <t>トウロク</t>
    </rPh>
    <phoneticPr fontId="6"/>
  </si>
  <si>
    <t>FC FUORICLASSE</t>
    <phoneticPr fontId="6"/>
  </si>
  <si>
    <t>多賀城FC</t>
    <rPh sb="0" eb="3">
      <t>タガジョウ</t>
    </rPh>
    <phoneticPr fontId="6"/>
  </si>
  <si>
    <t>アイリス角田グランド</t>
    <rPh sb="4" eb="6">
      <t>カクダ</t>
    </rPh>
    <phoneticPr fontId="6"/>
  </si>
  <si>
    <t>多賀城中央公園</t>
    <rPh sb="0" eb="3">
      <t>タガジョウ</t>
    </rPh>
    <rPh sb="3" eb="7">
      <t>チュウオウコウエン</t>
    </rPh>
    <phoneticPr fontId="6"/>
  </si>
  <si>
    <t>鳥の海サッカー場</t>
    <rPh sb="0" eb="1">
      <t>トリ</t>
    </rPh>
    <rPh sb="2" eb="3">
      <t>ウミ</t>
    </rPh>
    <rPh sb="7" eb="8">
      <t>ジョウ</t>
    </rPh>
    <phoneticPr fontId="6"/>
  </si>
  <si>
    <t>エルブランカ</t>
    <phoneticPr fontId="6"/>
  </si>
  <si>
    <t>フォルツァ</t>
    <phoneticPr fontId="6"/>
  </si>
  <si>
    <t>エルブランカ</t>
    <phoneticPr fontId="6"/>
  </si>
  <si>
    <t>アバンツァーレ</t>
    <phoneticPr fontId="6"/>
  </si>
  <si>
    <t>FC オークス</t>
    <phoneticPr fontId="6"/>
  </si>
  <si>
    <t>アバンツァーレ</t>
    <phoneticPr fontId="6"/>
  </si>
  <si>
    <t>フォルツァ</t>
    <phoneticPr fontId="6"/>
  </si>
  <si>
    <t>平成の森</t>
    <rPh sb="0" eb="2">
      <t>ヘイセイ</t>
    </rPh>
    <rPh sb="3" eb="4">
      <t>モリ</t>
    </rPh>
    <phoneticPr fontId="6"/>
  </si>
  <si>
    <t>エルブランカ</t>
    <phoneticPr fontId="6"/>
  </si>
  <si>
    <t>FC オークス</t>
    <phoneticPr fontId="6"/>
  </si>
  <si>
    <t>フォーリクラッセ</t>
    <phoneticPr fontId="6"/>
  </si>
  <si>
    <t>AOBA　FC</t>
    <phoneticPr fontId="6"/>
  </si>
  <si>
    <t>ジュニオール</t>
    <phoneticPr fontId="6"/>
  </si>
  <si>
    <t>エボルティーボ</t>
    <phoneticPr fontId="6"/>
  </si>
  <si>
    <t>ＤＵＯパーク</t>
    <phoneticPr fontId="6"/>
  </si>
  <si>
    <t>リベルタ</t>
    <phoneticPr fontId="6"/>
  </si>
  <si>
    <t>FC Lienrire</t>
    <phoneticPr fontId="6"/>
  </si>
  <si>
    <t>FCオークス</t>
    <phoneticPr fontId="6"/>
  </si>
  <si>
    <t>FC Resilience</t>
  </si>
  <si>
    <t>FC FUORICLASSE</t>
  </si>
  <si>
    <t>ジュニオール</t>
    <phoneticPr fontId="2"/>
  </si>
  <si>
    <t>AOBA</t>
    <phoneticPr fontId="2"/>
  </si>
  <si>
    <t>東六</t>
    <rPh sb="0" eb="1">
      <t>ヒガシ</t>
    </rPh>
    <rPh sb="1" eb="2">
      <t>ロク</t>
    </rPh>
    <phoneticPr fontId="2"/>
  </si>
  <si>
    <t>フォルツァ</t>
    <phoneticPr fontId="2"/>
  </si>
  <si>
    <t>Lienrire</t>
    <phoneticPr fontId="2"/>
  </si>
  <si>
    <t>オークス</t>
    <phoneticPr fontId="2"/>
  </si>
  <si>
    <t>アバンツァーレ</t>
    <phoneticPr fontId="2"/>
  </si>
  <si>
    <t>Resilience</t>
    <phoneticPr fontId="2"/>
  </si>
  <si>
    <t>DUO</t>
    <phoneticPr fontId="2"/>
  </si>
  <si>
    <t>FC Resilience</t>
    <phoneticPr fontId="6"/>
  </si>
  <si>
    <t>【９】の勝者</t>
    <rPh sb="4" eb="6">
      <t>ショウシャ</t>
    </rPh>
    <phoneticPr fontId="6"/>
  </si>
  <si>
    <t>【１０】の勝者</t>
    <rPh sb="5" eb="7">
      <t>ショウシャ</t>
    </rPh>
    <phoneticPr fontId="6"/>
  </si>
  <si>
    <t>【１１】の勝者</t>
    <rPh sb="5" eb="7">
      <t>ショウシャ</t>
    </rPh>
    <phoneticPr fontId="6"/>
  </si>
  <si>
    <t>【１２】の勝者</t>
    <rPh sb="5" eb="7">
      <t>ショウシャ</t>
    </rPh>
    <phoneticPr fontId="6"/>
  </si>
  <si>
    <t>【１３】の勝者</t>
    <rPh sb="5" eb="7">
      <t>ショウシャ</t>
    </rPh>
    <phoneticPr fontId="6"/>
  </si>
  <si>
    <t>【１４】の勝者</t>
    <rPh sb="5" eb="7">
      <t>ショウシャ</t>
    </rPh>
    <phoneticPr fontId="6"/>
  </si>
  <si>
    <t>【１５】の敗者</t>
    <rPh sb="5" eb="7">
      <t>ハイシャ</t>
    </rPh>
    <phoneticPr fontId="6"/>
  </si>
  <si>
    <t>【１６】の敗者</t>
    <rPh sb="5" eb="7">
      <t>ハイシャ</t>
    </rPh>
    <phoneticPr fontId="6"/>
  </si>
  <si>
    <t>【１５】の勝者</t>
    <rPh sb="5" eb="7">
      <t>ショウシャ</t>
    </rPh>
    <phoneticPr fontId="6"/>
  </si>
  <si>
    <t>【１６】の勝者</t>
    <rPh sb="5" eb="7">
      <t>ショウシャ</t>
    </rPh>
    <phoneticPr fontId="6"/>
  </si>
  <si>
    <t>【２６】の敗者</t>
    <rPh sb="5" eb="7">
      <t>ハイシャ</t>
    </rPh>
    <phoneticPr fontId="6"/>
  </si>
  <si>
    <t>【２７】の敗者</t>
    <rPh sb="5" eb="7">
      <t>ハイシャ</t>
    </rPh>
    <phoneticPr fontId="6"/>
  </si>
  <si>
    <t>【２６】の勝者</t>
    <rPh sb="5" eb="7">
      <t>ショウシャ</t>
    </rPh>
    <phoneticPr fontId="6"/>
  </si>
  <si>
    <t>【２７】の勝者</t>
    <rPh sb="5" eb="7">
      <t>ショウシャ</t>
    </rPh>
    <phoneticPr fontId="6"/>
  </si>
  <si>
    <t>ラソス</t>
    <phoneticPr fontId="6"/>
  </si>
  <si>
    <t>運営</t>
    <rPh sb="0" eb="2">
      <t>ウンエイ</t>
    </rPh>
    <phoneticPr fontId="6"/>
  </si>
  <si>
    <t>運営</t>
    <rPh sb="0" eb="2">
      <t>ウンエイ</t>
    </rPh>
    <phoneticPr fontId="2"/>
  </si>
  <si>
    <t>―</t>
    <phoneticPr fontId="2"/>
  </si>
  <si>
    <t>フォーリクラッセ</t>
    <phoneticPr fontId="6"/>
  </si>
  <si>
    <t>ジュニオール</t>
    <phoneticPr fontId="6"/>
  </si>
  <si>
    <t>フォルツァ</t>
    <phoneticPr fontId="6"/>
  </si>
  <si>
    <t>AOBA　FC</t>
    <phoneticPr fontId="6"/>
  </si>
  <si>
    <t>リベルタ</t>
    <phoneticPr fontId="6"/>
  </si>
  <si>
    <t>FC Lienrire</t>
    <phoneticPr fontId="6"/>
  </si>
  <si>
    <t>FC Lienrire</t>
    <phoneticPr fontId="6"/>
  </si>
  <si>
    <t>YMCA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</si>
</sst>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88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8" fillId="0" borderId="0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9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3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3" fillId="0" borderId="13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0" fontId="11" fillId="0" borderId="14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 shrinkToFit="1"/>
    </xf>
    <xf numFmtId="0" fontId="3" fillId="0" borderId="20" xfId="7" applyFont="1" applyFill="1" applyBorder="1" applyAlignment="1">
      <alignment horizontal="center" vertical="center"/>
    </xf>
    <xf numFmtId="0" fontId="3" fillId="0" borderId="22" xfId="6" applyFont="1" applyFill="1" applyBorder="1" applyAlignment="1">
      <alignment horizontal="center" vertical="center"/>
    </xf>
    <xf numFmtId="0" fontId="11" fillId="0" borderId="22" xfId="7" applyNumberFormat="1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 shrinkToFit="1"/>
    </xf>
    <xf numFmtId="0" fontId="3" fillId="0" borderId="28" xfId="7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56" fontId="11" fillId="0" borderId="14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2" xfId="6" applyFont="1" applyFill="1" applyBorder="1" applyAlignment="1">
      <alignment horizontal="center" vertical="center"/>
    </xf>
    <xf numFmtId="56" fontId="11" fillId="0" borderId="22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shrinkToFit="1"/>
    </xf>
    <xf numFmtId="0" fontId="16" fillId="0" borderId="0" xfId="9" applyFont="1" applyBorder="1">
      <alignment vertical="center"/>
    </xf>
    <xf numFmtId="0" fontId="9" fillId="0" borderId="0" xfId="6" applyFont="1" applyFill="1" applyBorder="1" applyAlignment="1">
      <alignment vertical="center"/>
    </xf>
    <xf numFmtId="0" fontId="15" fillId="0" borderId="40" xfId="9" applyFont="1" applyFill="1" applyBorder="1" applyAlignment="1">
      <alignment horizontal="center" vertical="center"/>
    </xf>
    <xf numFmtId="0" fontId="15" fillId="0" borderId="41" xfId="9" applyFont="1" applyFill="1" applyBorder="1" applyAlignment="1">
      <alignment horizontal="center" vertical="center"/>
    </xf>
    <xf numFmtId="0" fontId="15" fillId="0" borderId="42" xfId="9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7" fillId="0" borderId="0" xfId="1" applyFont="1"/>
    <xf numFmtId="0" fontId="3" fillId="0" borderId="46" xfId="7" applyFont="1" applyFill="1" applyBorder="1" applyAlignment="1">
      <alignment horizontal="center" vertical="center"/>
    </xf>
    <xf numFmtId="0" fontId="3" fillId="0" borderId="36" xfId="6" applyFont="1" applyFill="1" applyBorder="1" applyAlignment="1">
      <alignment horizontal="center" vertical="center" shrinkToFit="1"/>
    </xf>
    <xf numFmtId="0" fontId="3" fillId="0" borderId="47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1" fillId="0" borderId="59" xfId="7" applyNumberFormat="1" applyFont="1" applyFill="1" applyBorder="1" applyAlignment="1">
      <alignment horizontal="center" vertical="center"/>
    </xf>
    <xf numFmtId="0" fontId="3" fillId="0" borderId="63" xfId="7" applyFont="1" applyFill="1" applyBorder="1" applyAlignment="1">
      <alignment horizontal="center" vertical="center"/>
    </xf>
    <xf numFmtId="0" fontId="3" fillId="0" borderId="62" xfId="6" applyFont="1" applyFill="1" applyBorder="1" applyAlignment="1">
      <alignment horizontal="center" vertical="center" shrinkToFit="1"/>
    </xf>
    <xf numFmtId="0" fontId="3" fillId="0" borderId="64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9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5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 shrinkToFit="1"/>
    </xf>
    <xf numFmtId="0" fontId="15" fillId="0" borderId="4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1" fillId="0" borderId="0" xfId="6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0" xfId="5" applyFill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79" xfId="5" applyFill="1" applyBorder="1">
      <alignment vertical="center"/>
    </xf>
    <xf numFmtId="0" fontId="1" fillId="0" borderId="80" xfId="5" applyFill="1" applyBorder="1">
      <alignment vertical="center"/>
    </xf>
    <xf numFmtId="0" fontId="11" fillId="5" borderId="13" xfId="6" applyFont="1" applyFill="1" applyBorder="1" applyAlignment="1">
      <alignment horizontal="center" vertical="center"/>
    </xf>
    <xf numFmtId="0" fontId="1" fillId="0" borderId="0" xfId="10"/>
    <xf numFmtId="0" fontId="11" fillId="5" borderId="83" xfId="7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 shrinkToFit="1"/>
    </xf>
    <xf numFmtId="0" fontId="11" fillId="5" borderId="84" xfId="7" applyFont="1" applyFill="1" applyBorder="1" applyAlignment="1">
      <alignment horizontal="center" vertical="center"/>
    </xf>
    <xf numFmtId="0" fontId="3" fillId="0" borderId="88" xfId="6" applyFont="1" applyBorder="1" applyAlignment="1">
      <alignment horizontal="center" vertical="center"/>
    </xf>
    <xf numFmtId="56" fontId="11" fillId="5" borderId="88" xfId="6" applyNumberFormat="1" applyFont="1" applyFill="1" applyBorder="1" applyAlignment="1">
      <alignment horizontal="center" vertical="center"/>
    </xf>
    <xf numFmtId="0" fontId="11" fillId="5" borderId="92" xfId="7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 shrinkToFit="1"/>
    </xf>
    <xf numFmtId="0" fontId="11" fillId="5" borderId="93" xfId="7" applyFont="1" applyFill="1" applyBorder="1" applyAlignment="1">
      <alignment horizontal="center" vertical="center"/>
    </xf>
    <xf numFmtId="0" fontId="11" fillId="5" borderId="97" xfId="7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 shrinkToFit="1"/>
    </xf>
    <xf numFmtId="0" fontId="11" fillId="5" borderId="98" xfId="7" applyFont="1" applyFill="1" applyBorder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11" fillId="0" borderId="88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56" fontId="11" fillId="5" borderId="1" xfId="6" applyNumberFormat="1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0" fontId="3" fillId="0" borderId="44" xfId="6" applyFont="1" applyBorder="1" applyAlignment="1">
      <alignment horizontal="center" vertical="center"/>
    </xf>
    <xf numFmtId="0" fontId="11" fillId="0" borderId="44" xfId="6" applyFont="1" applyBorder="1" applyAlignment="1">
      <alignment horizontal="center" vertical="center"/>
    </xf>
    <xf numFmtId="56" fontId="11" fillId="5" borderId="44" xfId="6" applyNumberFormat="1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2" xfId="0" applyBorder="1">
      <alignment vertical="center"/>
    </xf>
    <xf numFmtId="0" fontId="0" fillId="0" borderId="82" xfId="0" applyBorder="1">
      <alignment vertical="center"/>
    </xf>
    <xf numFmtId="0" fontId="0" fillId="0" borderId="102" xfId="0" applyBorder="1">
      <alignment vertical="center"/>
    </xf>
    <xf numFmtId="56" fontId="11" fillId="0" borderId="45" xfId="7" applyNumberFormat="1" applyFont="1" applyFill="1" applyBorder="1" applyAlignment="1">
      <alignment horizontal="center" vertical="center"/>
    </xf>
    <xf numFmtId="56" fontId="11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0" fontId="3" fillId="0" borderId="103" xfId="6" applyFont="1" applyBorder="1" applyAlignment="1">
      <alignment horizontal="center" vertical="center"/>
    </xf>
    <xf numFmtId="0" fontId="1" fillId="0" borderId="104" xfId="10" applyBorder="1"/>
    <xf numFmtId="0" fontId="3" fillId="0" borderId="104" xfId="6" applyFont="1" applyBorder="1">
      <alignment vertical="center"/>
    </xf>
    <xf numFmtId="0" fontId="9" fillId="0" borderId="104" xfId="6" applyFont="1" applyBorder="1">
      <alignment vertical="center"/>
    </xf>
    <xf numFmtId="0" fontId="0" fillId="0" borderId="71" xfId="0" applyBorder="1">
      <alignment vertical="center"/>
    </xf>
    <xf numFmtId="0" fontId="11" fillId="0" borderId="105" xfId="6" applyFont="1" applyBorder="1" applyAlignment="1">
      <alignment horizontal="center" vertical="center"/>
    </xf>
    <xf numFmtId="0" fontId="11" fillId="0" borderId="103" xfId="6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shrinkToFit="1"/>
    </xf>
    <xf numFmtId="0" fontId="0" fillId="0" borderId="69" xfId="0" applyBorder="1">
      <alignment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3" fillId="0" borderId="97" xfId="7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shrinkToFit="1"/>
    </xf>
    <xf numFmtId="0" fontId="3" fillId="0" borderId="98" xfId="7" applyFont="1" applyFill="1" applyBorder="1" applyAlignment="1">
      <alignment horizontal="center" vertical="center"/>
    </xf>
    <xf numFmtId="176" fontId="11" fillId="0" borderId="1" xfId="7" applyNumberFormat="1" applyFont="1" applyFill="1" applyBorder="1" applyAlignment="1">
      <alignment horizontal="center" vertical="center"/>
    </xf>
    <xf numFmtId="0" fontId="3" fillId="0" borderId="83" xfId="7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 shrinkToFit="1"/>
    </xf>
    <xf numFmtId="0" fontId="3" fillId="0" borderId="84" xfId="7" applyFont="1" applyFill="1" applyBorder="1" applyAlignment="1">
      <alignment horizontal="center" vertical="center"/>
    </xf>
    <xf numFmtId="0" fontId="3" fillId="0" borderId="110" xfId="7" applyFont="1" applyFill="1" applyBorder="1" applyAlignment="1">
      <alignment horizontal="center" vertical="center"/>
    </xf>
    <xf numFmtId="0" fontId="3" fillId="0" borderId="108" xfId="6" applyFont="1" applyFill="1" applyBorder="1" applyAlignment="1">
      <alignment horizontal="center" vertical="center" shrinkToFit="1"/>
    </xf>
    <xf numFmtId="0" fontId="3" fillId="0" borderId="111" xfId="7" applyFont="1" applyFill="1" applyBorder="1" applyAlignment="1">
      <alignment horizontal="center" vertical="center"/>
    </xf>
    <xf numFmtId="56" fontId="11" fillId="0" borderId="1" xfId="7" applyNumberFormat="1" applyFont="1" applyFill="1" applyBorder="1" applyAlignment="1">
      <alignment horizontal="center" vertical="center"/>
    </xf>
    <xf numFmtId="0" fontId="11" fillId="0" borderId="32" xfId="7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 shrinkToFit="1"/>
    </xf>
    <xf numFmtId="0" fontId="3" fillId="0" borderId="0" xfId="6" applyFont="1" applyBorder="1" applyAlignment="1">
      <alignment vertical="center" shrinkToFit="1"/>
    </xf>
    <xf numFmtId="0" fontId="3" fillId="0" borderId="13" xfId="6" applyFont="1" applyBorder="1" applyAlignment="1">
      <alignment horizontal="center" vertical="center" shrinkToFit="1"/>
    </xf>
    <xf numFmtId="0" fontId="3" fillId="0" borderId="1" xfId="6" applyFont="1" applyBorder="1" applyAlignment="1">
      <alignment horizontal="center" vertical="center" shrinkToFit="1"/>
    </xf>
    <xf numFmtId="0" fontId="3" fillId="0" borderId="88" xfId="6" applyFont="1" applyBorder="1" applyAlignment="1">
      <alignment horizontal="center" vertical="center" shrinkToFit="1"/>
    </xf>
    <xf numFmtId="0" fontId="3" fillId="0" borderId="44" xfId="6" applyFont="1" applyBorder="1" applyAlignment="1">
      <alignment horizontal="center" vertical="center" shrinkToFit="1"/>
    </xf>
    <xf numFmtId="0" fontId="1" fillId="0" borderId="0" xfId="10" applyAlignment="1">
      <alignment shrinkToFit="1"/>
    </xf>
    <xf numFmtId="0" fontId="3" fillId="0" borderId="88" xfId="6" applyFont="1" applyFill="1" applyBorder="1" applyAlignment="1">
      <alignment horizontal="center" vertical="center"/>
    </xf>
    <xf numFmtId="0" fontId="11" fillId="0" borderId="88" xfId="6" applyFont="1" applyFill="1" applyBorder="1" applyAlignment="1">
      <alignment horizontal="center" vertical="center"/>
    </xf>
    <xf numFmtId="56" fontId="11" fillId="0" borderId="88" xfId="6" applyNumberFormat="1" applyFont="1" applyFill="1" applyBorder="1" applyAlignment="1">
      <alignment horizontal="center" vertical="center"/>
    </xf>
    <xf numFmtId="0" fontId="11" fillId="0" borderId="103" xfId="6" applyFont="1" applyFill="1" applyBorder="1" applyAlignment="1">
      <alignment horizontal="center" vertical="center"/>
    </xf>
    <xf numFmtId="56" fontId="11" fillId="0" borderId="44" xfId="6" applyNumberFormat="1" applyFont="1" applyFill="1" applyBorder="1" applyAlignment="1">
      <alignment horizontal="center" vertical="center"/>
    </xf>
    <xf numFmtId="0" fontId="11" fillId="0" borderId="105" xfId="6" applyFont="1" applyFill="1" applyBorder="1" applyAlignment="1">
      <alignment horizontal="center" vertical="center"/>
    </xf>
    <xf numFmtId="56" fontId="11" fillId="0" borderId="13" xfId="7" applyNumberFormat="1" applyFont="1" applyFill="1" applyBorder="1" applyAlignment="1">
      <alignment horizontal="center" vertical="center"/>
    </xf>
    <xf numFmtId="56" fontId="11" fillId="0" borderId="44" xfId="7" applyNumberFormat="1" applyFont="1" applyFill="1" applyBorder="1" applyAlignment="1">
      <alignment horizontal="center" vertical="center"/>
    </xf>
    <xf numFmtId="176" fontId="11" fillId="0" borderId="45" xfId="7" applyNumberFormat="1" applyFont="1" applyFill="1" applyBorder="1" applyAlignment="1">
      <alignment horizontal="center" vertical="center"/>
    </xf>
    <xf numFmtId="176" fontId="11" fillId="0" borderId="32" xfId="7" applyNumberFormat="1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11" xfId="7" applyFont="1" applyFill="1" applyBorder="1" applyAlignment="1">
      <alignment horizontal="center" vertical="center" shrinkToFit="1"/>
    </xf>
    <xf numFmtId="0" fontId="12" fillId="0" borderId="12" xfId="7" applyFont="1" applyFill="1" applyBorder="1" applyAlignment="1">
      <alignment horizontal="center" vertical="center" shrinkToFit="1"/>
    </xf>
    <xf numFmtId="176" fontId="11" fillId="0" borderId="13" xfId="7" applyNumberFormat="1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12" fillId="0" borderId="5" xfId="7" applyFont="1" applyFill="1" applyBorder="1" applyAlignment="1">
      <alignment horizontal="center" vertical="center" shrinkToFit="1"/>
    </xf>
    <xf numFmtId="0" fontId="12" fillId="0" borderId="3" xfId="7" applyFont="1" applyFill="1" applyBorder="1" applyAlignment="1">
      <alignment horizontal="center" vertical="center" shrinkToFit="1"/>
    </xf>
    <xf numFmtId="0" fontId="12" fillId="0" borderId="6" xfId="7" applyFont="1" applyFill="1" applyBorder="1" applyAlignment="1">
      <alignment horizontal="center" vertical="center" shrinkToFit="1"/>
    </xf>
    <xf numFmtId="0" fontId="12" fillId="0" borderId="2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9" xfId="7" applyFont="1" applyFill="1" applyBorder="1" applyAlignment="1">
      <alignment horizontal="center" vertical="center" shrinkToFit="1"/>
    </xf>
    <xf numFmtId="0" fontId="12" fillId="0" borderId="7" xfId="7" applyFont="1" applyFill="1" applyBorder="1" applyAlignment="1">
      <alignment horizontal="center" vertical="center" shrinkToFit="1"/>
    </xf>
    <xf numFmtId="0" fontId="12" fillId="0" borderId="4" xfId="7" applyFont="1" applyFill="1" applyBorder="1" applyAlignment="1">
      <alignment horizontal="center" vertical="center" shrinkToFit="1"/>
    </xf>
    <xf numFmtId="0" fontId="12" fillId="0" borderId="8" xfId="7" applyFont="1" applyFill="1" applyBorder="1" applyAlignment="1">
      <alignment horizontal="center" vertical="center" shrinkToFit="1"/>
    </xf>
    <xf numFmtId="0" fontId="13" fillId="0" borderId="10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center" vertical="center"/>
    </xf>
    <xf numFmtId="0" fontId="13" fillId="0" borderId="112" xfId="6" applyFont="1" applyFill="1" applyBorder="1" applyAlignment="1">
      <alignment horizontal="center" vertical="center"/>
    </xf>
    <xf numFmtId="0" fontId="13" fillId="0" borderId="108" xfId="6" applyFont="1" applyFill="1" applyBorder="1" applyAlignment="1">
      <alignment horizontal="center" vertical="center"/>
    </xf>
    <xf numFmtId="0" fontId="13" fillId="0" borderId="107" xfId="6" applyFont="1" applyFill="1" applyBorder="1" applyAlignment="1">
      <alignment horizontal="center" vertical="center"/>
    </xf>
    <xf numFmtId="20" fontId="12" fillId="0" borderId="15" xfId="8" applyNumberFormat="1" applyFont="1" applyFill="1" applyBorder="1" applyAlignment="1">
      <alignment horizontal="center" vertical="center"/>
    </xf>
    <xf numFmtId="20" fontId="12" fillId="0" borderId="16" xfId="8" applyNumberFormat="1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48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13" fillId="0" borderId="35" xfId="6" applyFont="1" applyFill="1" applyBorder="1" applyAlignment="1">
      <alignment horizontal="center" vertical="center"/>
    </xf>
    <xf numFmtId="0" fontId="13" fillId="0" borderId="36" xfId="6" applyFont="1" applyFill="1" applyBorder="1" applyAlignment="1">
      <alignment horizontal="center" vertical="center"/>
    </xf>
    <xf numFmtId="0" fontId="13" fillId="0" borderId="48" xfId="6" applyFont="1" applyFill="1" applyBorder="1" applyAlignment="1">
      <alignment horizontal="center" vertical="center"/>
    </xf>
    <xf numFmtId="0" fontId="13" fillId="0" borderId="50" xfId="6" applyFont="1" applyFill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/>
    </xf>
    <xf numFmtId="20" fontId="12" fillId="0" borderId="23" xfId="8" applyNumberFormat="1" applyFont="1" applyFill="1" applyBorder="1" applyAlignment="1">
      <alignment horizontal="center" vertical="center"/>
    </xf>
    <xf numFmtId="20" fontId="12" fillId="0" borderId="24" xfId="8" applyNumberFormat="1" applyFont="1" applyFill="1" applyBorder="1" applyAlignment="1">
      <alignment horizontal="center" vertical="center"/>
    </xf>
    <xf numFmtId="0" fontId="3" fillId="0" borderId="106" xfId="7" applyFont="1" applyFill="1" applyBorder="1" applyAlignment="1">
      <alignment horizontal="center" vertical="center"/>
    </xf>
    <xf numFmtId="0" fontId="3" fillId="0" borderId="108" xfId="7" applyFont="1" applyFill="1" applyBorder="1" applyAlignment="1">
      <alignment horizontal="center" vertical="center"/>
    </xf>
    <xf numFmtId="0" fontId="3" fillId="0" borderId="109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13" fillId="0" borderId="106" xfId="6" applyFont="1" applyFill="1" applyBorder="1" applyAlignment="1">
      <alignment horizontal="center" vertical="center"/>
    </xf>
    <xf numFmtId="0" fontId="13" fillId="0" borderId="109" xfId="6" applyFont="1" applyFill="1" applyBorder="1" applyAlignment="1">
      <alignment horizontal="center" vertical="center"/>
    </xf>
    <xf numFmtId="20" fontId="12" fillId="0" borderId="106" xfId="8" applyNumberFormat="1" applyFont="1" applyFill="1" applyBorder="1" applyAlignment="1">
      <alignment horizontal="center" vertical="center"/>
    </xf>
    <xf numFmtId="20" fontId="12" fillId="0" borderId="107" xfId="8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38" xfId="6" applyFont="1" applyFill="1" applyBorder="1" applyAlignment="1">
      <alignment horizontal="center" vertical="center"/>
    </xf>
    <xf numFmtId="0" fontId="12" fillId="0" borderId="43" xfId="8" applyFont="1" applyFill="1" applyBorder="1" applyAlignment="1">
      <alignment horizontal="center" vertical="center" shrinkToFit="1"/>
    </xf>
    <xf numFmtId="0" fontId="12" fillId="0" borderId="39" xfId="8" applyFont="1" applyFill="1" applyBorder="1" applyAlignment="1">
      <alignment horizontal="center" vertical="center" shrinkToFit="1"/>
    </xf>
    <xf numFmtId="0" fontId="15" fillId="0" borderId="35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11" fillId="0" borderId="6" xfId="6" applyFont="1" applyBorder="1">
      <alignment vertical="center"/>
    </xf>
    <xf numFmtId="0" fontId="11" fillId="0" borderId="7" xfId="6" applyFont="1" applyBorder="1">
      <alignment vertical="center"/>
    </xf>
    <xf numFmtId="0" fontId="11" fillId="0" borderId="8" xfId="6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4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 shrinkToFit="1"/>
    </xf>
    <xf numFmtId="0" fontId="13" fillId="0" borderId="11" xfId="6" applyFont="1" applyFill="1" applyBorder="1" applyAlignment="1">
      <alignment horizontal="center" vertical="center" shrinkToFit="1"/>
    </xf>
    <xf numFmtId="0" fontId="13" fillId="0" borderId="12" xfId="6" applyFont="1" applyFill="1" applyBorder="1" applyAlignment="1">
      <alignment horizontal="center" vertical="center" shrinkToFit="1"/>
    </xf>
    <xf numFmtId="0" fontId="3" fillId="0" borderId="10" xfId="6" applyFont="1" applyBorder="1" applyAlignment="1">
      <alignment horizontal="center" vertical="center"/>
    </xf>
    <xf numFmtId="0" fontId="1" fillId="0" borderId="12" xfId="6" applyBorder="1">
      <alignment vertical="center"/>
    </xf>
    <xf numFmtId="0" fontId="3" fillId="0" borderId="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43" xfId="8" applyFont="1" applyFill="1" applyBorder="1" applyAlignment="1">
      <alignment horizontal="center" vertical="center" shrinkToFit="1"/>
    </xf>
    <xf numFmtId="0" fontId="3" fillId="0" borderId="39" xfId="8" applyFont="1" applyFill="1" applyBorder="1" applyAlignment="1">
      <alignment horizontal="center" vertical="center" shrinkToFit="1"/>
    </xf>
    <xf numFmtId="0" fontId="3" fillId="0" borderId="15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13" fillId="0" borderId="23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29" xfId="6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13" fillId="0" borderId="15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0" fillId="4" borderId="4" xfId="6" applyFont="1" applyFill="1" applyBorder="1" applyAlignment="1">
      <alignment horizontal="center" vertical="center"/>
    </xf>
    <xf numFmtId="20" fontId="3" fillId="0" borderId="5" xfId="6" applyNumberFormat="1" applyFont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20" fontId="12" fillId="0" borderId="35" xfId="8" applyNumberFormat="1" applyFont="1" applyFill="1" applyBorder="1" applyAlignment="1">
      <alignment horizontal="center" vertical="center"/>
    </xf>
    <xf numFmtId="20" fontId="12" fillId="0" borderId="37" xfId="8" applyNumberFormat="1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112" xfId="7" applyFont="1" applyFill="1" applyBorder="1" applyAlignment="1">
      <alignment horizontal="center" vertical="center"/>
    </xf>
    <xf numFmtId="0" fontId="3" fillId="0" borderId="107" xfId="7" applyFont="1" applyFill="1" applyBorder="1" applyAlignment="1">
      <alignment horizontal="center" vertical="center"/>
    </xf>
    <xf numFmtId="20" fontId="12" fillId="0" borderId="10" xfId="8" applyNumberFormat="1" applyFont="1" applyFill="1" applyBorder="1" applyAlignment="1">
      <alignment horizontal="center" vertical="center"/>
    </xf>
    <xf numFmtId="20" fontId="12" fillId="0" borderId="12" xfId="8" applyNumberFormat="1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85" xfId="7" applyFont="1" applyFill="1" applyBorder="1" applyAlignment="1">
      <alignment horizontal="center" vertical="center"/>
    </xf>
    <xf numFmtId="0" fontId="3" fillId="0" borderId="87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 vertical="center"/>
    </xf>
    <xf numFmtId="0" fontId="3" fillId="0" borderId="34" xfId="8" applyFont="1" applyFill="1" applyBorder="1" applyAlignment="1">
      <alignment horizontal="center" vertical="center" shrinkToFit="1"/>
    </xf>
    <xf numFmtId="20" fontId="11" fillId="0" borderId="15" xfId="8" applyNumberFormat="1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 shrinkToFit="1"/>
    </xf>
    <xf numFmtId="0" fontId="3" fillId="0" borderId="17" xfId="7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 shrinkToFit="1"/>
    </xf>
    <xf numFmtId="0" fontId="3" fillId="0" borderId="16" xfId="7" applyFont="1" applyFill="1" applyBorder="1" applyAlignment="1">
      <alignment horizontal="center" vertical="center" shrinkToFit="1"/>
    </xf>
    <xf numFmtId="0" fontId="13" fillId="0" borderId="35" xfId="6" applyFont="1" applyFill="1" applyBorder="1" applyAlignment="1">
      <alignment horizontal="center" vertical="center" shrinkToFit="1"/>
    </xf>
    <xf numFmtId="0" fontId="13" fillId="0" borderId="36" xfId="6" applyFont="1" applyFill="1" applyBorder="1" applyAlignment="1">
      <alignment horizontal="center" vertical="center" shrinkToFit="1"/>
    </xf>
    <xf numFmtId="0" fontId="13" fillId="0" borderId="48" xfId="6" applyFont="1" applyFill="1" applyBorder="1" applyAlignment="1">
      <alignment horizontal="center" vertical="center" shrinkToFit="1"/>
    </xf>
    <xf numFmtId="0" fontId="13" fillId="0" borderId="50" xfId="6" applyFont="1" applyFill="1" applyBorder="1" applyAlignment="1">
      <alignment horizontal="center" vertical="center" shrinkToFit="1"/>
    </xf>
    <xf numFmtId="0" fontId="13" fillId="0" borderId="37" xfId="6" applyFont="1" applyFill="1" applyBorder="1" applyAlignment="1">
      <alignment horizontal="center" vertical="center" shrinkToFit="1"/>
    </xf>
    <xf numFmtId="20" fontId="11" fillId="0" borderId="23" xfId="8" applyNumberFormat="1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 shrinkToFit="1"/>
    </xf>
    <xf numFmtId="0" fontId="3" fillId="0" borderId="25" xfId="7" applyFont="1" applyFill="1" applyBorder="1" applyAlignment="1">
      <alignment horizontal="center" vertical="center" shrinkToFit="1"/>
    </xf>
    <xf numFmtId="0" fontId="3" fillId="0" borderId="26" xfId="7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 shrinkToFit="1"/>
    </xf>
    <xf numFmtId="0" fontId="3" fillId="0" borderId="24" xfId="7" applyFont="1" applyFill="1" applyBorder="1" applyAlignment="1">
      <alignment horizontal="center" vertical="center" shrinkToFit="1"/>
    </xf>
    <xf numFmtId="0" fontId="13" fillId="0" borderId="106" xfId="6" applyFont="1" applyFill="1" applyBorder="1" applyAlignment="1">
      <alignment horizontal="center" vertical="center" shrinkToFit="1"/>
    </xf>
    <xf numFmtId="0" fontId="13" fillId="0" borderId="108" xfId="6" applyFont="1" applyFill="1" applyBorder="1" applyAlignment="1">
      <alignment horizontal="center" vertical="center" shrinkToFit="1"/>
    </xf>
    <xf numFmtId="0" fontId="13" fillId="0" borderId="109" xfId="6" applyFont="1" applyFill="1" applyBorder="1" applyAlignment="1">
      <alignment horizontal="center" vertical="center" shrinkToFit="1"/>
    </xf>
    <xf numFmtId="0" fontId="13" fillId="0" borderId="112" xfId="6" applyFont="1" applyFill="1" applyBorder="1" applyAlignment="1">
      <alignment horizontal="center" vertical="center" shrinkToFit="1"/>
    </xf>
    <xf numFmtId="0" fontId="13" fillId="0" borderId="107" xfId="6" applyFont="1" applyFill="1" applyBorder="1" applyAlignment="1">
      <alignment horizontal="center" vertical="center" shrinkToFit="1"/>
    </xf>
    <xf numFmtId="20" fontId="12" fillId="0" borderId="7" xfId="8" applyNumberFormat="1" applyFont="1" applyFill="1" applyBorder="1" applyAlignment="1">
      <alignment horizontal="center" vertical="center"/>
    </xf>
    <xf numFmtId="20" fontId="12" fillId="0" borderId="8" xfId="8" applyNumberFormat="1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 shrinkToFit="1"/>
    </xf>
    <xf numFmtId="0" fontId="3" fillId="0" borderId="4" xfId="7" applyFont="1" applyFill="1" applyBorder="1" applyAlignment="1">
      <alignment horizontal="center" vertical="center" shrinkToFit="1"/>
    </xf>
    <xf numFmtId="0" fontId="3" fillId="0" borderId="101" xfId="7" applyFont="1" applyFill="1" applyBorder="1" applyAlignment="1">
      <alignment horizontal="center" vertical="center" shrinkToFit="1"/>
    </xf>
    <xf numFmtId="0" fontId="3" fillId="0" borderId="8" xfId="7" applyFont="1" applyFill="1" applyBorder="1" applyAlignment="1">
      <alignment horizontal="center" vertical="center" shrinkToFit="1"/>
    </xf>
    <xf numFmtId="0" fontId="13" fillId="0" borderId="15" xfId="6" applyFont="1" applyFill="1" applyBorder="1" applyAlignment="1">
      <alignment horizontal="center" vertical="center" shrinkToFit="1"/>
    </xf>
    <xf numFmtId="0" fontId="13" fillId="0" borderId="17" xfId="6" applyFont="1" applyFill="1" applyBorder="1" applyAlignment="1">
      <alignment horizontal="center" vertical="center" shrinkToFit="1"/>
    </xf>
    <xf numFmtId="0" fontId="13" fillId="0" borderId="18" xfId="6" applyFont="1" applyFill="1" applyBorder="1" applyAlignment="1">
      <alignment horizontal="center" vertical="center" shrinkToFit="1"/>
    </xf>
    <xf numFmtId="0" fontId="13" fillId="0" borderId="21" xfId="6" applyFont="1" applyFill="1" applyBorder="1" applyAlignment="1">
      <alignment horizontal="center" vertical="center" shrinkToFit="1"/>
    </xf>
    <xf numFmtId="0" fontId="13" fillId="0" borderId="16" xfId="6" applyFont="1" applyFill="1" applyBorder="1" applyAlignment="1">
      <alignment horizontal="center" vertical="center" shrinkToFit="1"/>
    </xf>
    <xf numFmtId="0" fontId="3" fillId="0" borderId="18" xfId="7" applyFont="1" applyFill="1" applyBorder="1" applyAlignment="1">
      <alignment horizontal="center" vertical="center" shrinkToFit="1"/>
    </xf>
    <xf numFmtId="0" fontId="3" fillId="0" borderId="30" xfId="7" applyFont="1" applyFill="1" applyBorder="1" applyAlignment="1">
      <alignment horizontal="center" vertical="center" shrinkToFit="1"/>
    </xf>
    <xf numFmtId="0" fontId="3" fillId="0" borderId="19" xfId="7" applyFont="1" applyFill="1" applyBorder="1" applyAlignment="1">
      <alignment horizontal="center" vertical="center" shrinkToFit="1"/>
    </xf>
    <xf numFmtId="0" fontId="12" fillId="0" borderId="35" xfId="7" applyFont="1" applyFill="1" applyBorder="1" applyAlignment="1">
      <alignment horizontal="center" vertical="center" shrinkToFit="1"/>
    </xf>
    <xf numFmtId="0" fontId="12" fillId="0" borderId="36" xfId="7" applyFont="1" applyFill="1" applyBorder="1" applyAlignment="1">
      <alignment horizontal="center" vertical="center" shrinkToFit="1"/>
    </xf>
    <xf numFmtId="0" fontId="12" fillId="0" borderId="37" xfId="7" applyFont="1" applyFill="1" applyBorder="1" applyAlignment="1">
      <alignment horizontal="center" vertical="center" shrinkToFit="1"/>
    </xf>
    <xf numFmtId="0" fontId="12" fillId="0" borderId="106" xfId="7" applyFont="1" applyFill="1" applyBorder="1" applyAlignment="1">
      <alignment horizontal="center" vertical="center" shrinkToFit="1"/>
    </xf>
    <xf numFmtId="0" fontId="12" fillId="0" borderId="108" xfId="7" applyFont="1" applyFill="1" applyBorder="1" applyAlignment="1">
      <alignment horizontal="center" vertical="center" shrinkToFit="1"/>
    </xf>
    <xf numFmtId="0" fontId="12" fillId="0" borderId="107" xfId="7" applyFont="1" applyFill="1" applyBorder="1" applyAlignment="1">
      <alignment horizontal="center" vertical="center" shrinkToFit="1"/>
    </xf>
    <xf numFmtId="0" fontId="3" fillId="0" borderId="35" xfId="7" applyFont="1" applyFill="1" applyBorder="1" applyAlignment="1">
      <alignment horizontal="center" vertical="center" shrinkToFit="1"/>
    </xf>
    <xf numFmtId="0" fontId="3" fillId="0" borderId="36" xfId="7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 shrinkToFit="1"/>
    </xf>
    <xf numFmtId="0" fontId="3" fillId="0" borderId="50" xfId="7" applyFont="1" applyFill="1" applyBorder="1" applyAlignment="1">
      <alignment horizontal="center" vertical="center" shrinkToFit="1"/>
    </xf>
    <xf numFmtId="0" fontId="3" fillId="0" borderId="37" xfId="7" applyFont="1" applyFill="1" applyBorder="1" applyAlignment="1">
      <alignment horizontal="center" vertical="center" shrinkToFit="1"/>
    </xf>
    <xf numFmtId="0" fontId="3" fillId="0" borderId="10" xfId="7" applyFont="1" applyFill="1" applyBorder="1" applyAlignment="1">
      <alignment horizontal="center" vertical="center" shrinkToFit="1"/>
    </xf>
    <xf numFmtId="0" fontId="3" fillId="0" borderId="11" xfId="7" applyFont="1" applyFill="1" applyBorder="1" applyAlignment="1">
      <alignment horizontal="center" vertical="center" shrinkToFit="1"/>
    </xf>
    <xf numFmtId="0" fontId="3" fillId="0" borderId="85" xfId="7" applyFont="1" applyFill="1" applyBorder="1" applyAlignment="1">
      <alignment horizontal="center" vertical="center" shrinkToFit="1"/>
    </xf>
    <xf numFmtId="0" fontId="3" fillId="0" borderId="87" xfId="7" applyFont="1" applyFill="1" applyBorder="1" applyAlignment="1">
      <alignment horizontal="center" vertical="center" shrinkToFit="1"/>
    </xf>
    <xf numFmtId="0" fontId="3" fillId="0" borderId="12" xfId="7" applyFont="1" applyFill="1" applyBorder="1" applyAlignment="1">
      <alignment horizontal="center" vertical="center" shrinkToFit="1"/>
    </xf>
    <xf numFmtId="0" fontId="3" fillId="0" borderId="106" xfId="7" applyFont="1" applyFill="1" applyBorder="1" applyAlignment="1">
      <alignment horizontal="center" vertical="center" shrinkToFit="1"/>
    </xf>
    <xf numFmtId="0" fontId="3" fillId="0" borderId="108" xfId="7" applyFont="1" applyFill="1" applyBorder="1" applyAlignment="1">
      <alignment horizontal="center" vertical="center" shrinkToFit="1"/>
    </xf>
    <xf numFmtId="0" fontId="3" fillId="0" borderId="109" xfId="7" applyFont="1" applyFill="1" applyBorder="1" applyAlignment="1">
      <alignment horizontal="center" vertical="center" shrinkToFit="1"/>
    </xf>
    <xf numFmtId="0" fontId="3" fillId="0" borderId="112" xfId="7" applyFont="1" applyFill="1" applyBorder="1" applyAlignment="1">
      <alignment horizontal="center" vertical="center" shrinkToFit="1"/>
    </xf>
    <xf numFmtId="0" fontId="3" fillId="0" borderId="107" xfId="7" applyFont="1" applyFill="1" applyBorder="1" applyAlignment="1">
      <alignment horizontal="center" vertical="center" shrinkToFit="1"/>
    </xf>
    <xf numFmtId="0" fontId="13" fillId="0" borderId="57" xfId="6" applyFont="1" applyFill="1" applyBorder="1" applyAlignment="1">
      <alignment horizontal="center" vertical="center"/>
    </xf>
    <xf numFmtId="0" fontId="13" fillId="0" borderId="54" xfId="6" applyFont="1" applyFill="1" applyBorder="1" applyAlignment="1">
      <alignment horizontal="center" vertical="center"/>
    </xf>
    <xf numFmtId="0" fontId="13" fillId="0" borderId="53" xfId="6" applyFont="1" applyFill="1" applyBorder="1" applyAlignment="1">
      <alignment horizontal="center" vertical="center"/>
    </xf>
    <xf numFmtId="20" fontId="20" fillId="0" borderId="60" xfId="8" applyNumberFormat="1" applyFont="1" applyFill="1" applyBorder="1" applyAlignment="1">
      <alignment horizontal="center" vertical="center"/>
    </xf>
    <xf numFmtId="20" fontId="20" fillId="0" borderId="61" xfId="8" applyNumberFormat="1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5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13" fillId="0" borderId="60" xfId="7" applyFont="1" applyFill="1" applyBorder="1" applyAlignment="1">
      <alignment horizontal="center" vertical="center"/>
    </xf>
    <xf numFmtId="0" fontId="13" fillId="0" borderId="62" xfId="7" applyFont="1" applyFill="1" applyBorder="1" applyAlignment="1">
      <alignment horizontal="center" vertical="center"/>
    </xf>
    <xf numFmtId="0" fontId="13" fillId="0" borderId="66" xfId="7" applyFont="1" applyFill="1" applyBorder="1" applyAlignment="1">
      <alignment horizontal="center" vertical="center"/>
    </xf>
    <xf numFmtId="0" fontId="13" fillId="0" borderId="65" xfId="7" applyFont="1" applyFill="1" applyBorder="1" applyAlignment="1">
      <alignment horizontal="center" vertical="center"/>
    </xf>
    <xf numFmtId="0" fontId="13" fillId="0" borderId="61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20" fontId="12" fillId="0" borderId="52" xfId="8" applyNumberFormat="1" applyFont="1" applyFill="1" applyBorder="1" applyAlignment="1">
      <alignment horizontal="center" vertical="center"/>
    </xf>
    <xf numFmtId="20" fontId="12" fillId="0" borderId="53" xfId="8" applyNumberFormat="1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0" fontId="13" fillId="0" borderId="52" xfId="6" applyFont="1" applyFill="1" applyBorder="1" applyAlignment="1">
      <alignment horizontal="center" vertical="center"/>
    </xf>
    <xf numFmtId="0" fontId="13" fillId="0" borderId="58" xfId="6" applyFont="1" applyFill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10" xfId="6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3" fillId="0" borderId="1" xfId="6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0" fontId="3" fillId="3" borderId="10" xfId="6" applyFont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56" fontId="5" fillId="0" borderId="5" xfId="5" applyNumberFormat="1" applyFont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0" fillId="0" borderId="0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 shrinkToFit="1"/>
    </xf>
    <xf numFmtId="0" fontId="0" fillId="0" borderId="71" xfId="5" applyFont="1" applyFill="1" applyBorder="1" applyAlignment="1">
      <alignment horizontal="center" vertical="center"/>
    </xf>
    <xf numFmtId="0" fontId="1" fillId="0" borderId="75" xfId="5" applyFill="1" applyBorder="1" applyAlignment="1">
      <alignment horizontal="center" vertical="center"/>
    </xf>
    <xf numFmtId="0" fontId="1" fillId="0" borderId="79" xfId="5" applyFont="1" applyFill="1" applyBorder="1" applyAlignment="1">
      <alignment horizontal="center" vertical="center" shrinkToFit="1"/>
    </xf>
    <xf numFmtId="0" fontId="1" fillId="0" borderId="4" xfId="5" applyFill="1" applyBorder="1" applyAlignment="1">
      <alignment horizontal="center" vertical="center" shrinkToFit="1"/>
    </xf>
    <xf numFmtId="0" fontId="1" fillId="0" borderId="4" xfId="5" applyFont="1" applyFill="1" applyBorder="1" applyAlignment="1">
      <alignment horizontal="center" vertical="center" shrinkToFit="1"/>
    </xf>
    <xf numFmtId="0" fontId="1" fillId="0" borderId="80" xfId="5" applyFill="1" applyBorder="1" applyAlignment="1">
      <alignment horizontal="center" vertical="center" shrinkToFit="1"/>
    </xf>
    <xf numFmtId="0" fontId="0" fillId="0" borderId="79" xfId="5" applyFont="1" applyFill="1" applyBorder="1" applyAlignment="1">
      <alignment horizontal="center" vertical="center" shrinkToFit="1"/>
    </xf>
    <xf numFmtId="0" fontId="5" fillId="0" borderId="5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0" fillId="0" borderId="0" xfId="5" applyFont="1" applyFill="1" applyBorder="1" applyAlignment="1">
      <alignment horizontal="center" vertical="center" shrinkToFit="1"/>
    </xf>
    <xf numFmtId="0" fontId="5" fillId="0" borderId="0" xfId="5" applyFont="1" applyAlignment="1">
      <alignment horizontal="center" vertical="center" shrinkToFit="1"/>
    </xf>
    <xf numFmtId="20" fontId="11" fillId="5" borderId="2" xfId="6" applyNumberFormat="1" applyFont="1" applyFill="1" applyBorder="1" applyAlignment="1">
      <alignment horizontal="center" vertical="center"/>
    </xf>
    <xf numFmtId="20" fontId="11" fillId="5" borderId="9" xfId="6" applyNumberFormat="1" applyFont="1" applyFill="1" applyBorder="1" applyAlignment="1">
      <alignment horizontal="center" vertical="center"/>
    </xf>
    <xf numFmtId="0" fontId="11" fillId="5" borderId="2" xfId="6" applyFont="1" applyFill="1" applyBorder="1" applyAlignment="1">
      <alignment horizontal="center" vertical="center"/>
    </xf>
    <xf numFmtId="0" fontId="11" fillId="5" borderId="0" xfId="6" applyFont="1" applyFill="1" applyBorder="1" applyAlignment="1">
      <alignment horizontal="center" vertical="center"/>
    </xf>
    <xf numFmtId="0" fontId="11" fillId="5" borderId="9" xfId="6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20" fontId="11" fillId="5" borderId="10" xfId="6" applyNumberFormat="1" applyFont="1" applyFill="1" applyBorder="1" applyAlignment="1">
      <alignment horizontal="center" vertical="center"/>
    </xf>
    <xf numFmtId="20" fontId="11" fillId="5" borderId="12" xfId="6" applyNumberFormat="1" applyFont="1" applyFill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20" fontId="11" fillId="5" borderId="89" xfId="6" applyNumberFormat="1" applyFont="1" applyFill="1" applyBorder="1" applyAlignment="1">
      <alignment horizontal="center" vertical="center"/>
    </xf>
    <xf numFmtId="20" fontId="11" fillId="5" borderId="90" xfId="6" applyNumberFormat="1" applyFont="1" applyFill="1" applyBorder="1" applyAlignment="1">
      <alignment horizontal="center" vertical="center"/>
    </xf>
    <xf numFmtId="0" fontId="21" fillId="5" borderId="89" xfId="7" applyFont="1" applyFill="1" applyBorder="1" applyAlignment="1">
      <alignment horizontal="center" vertical="center"/>
    </xf>
    <xf numFmtId="0" fontId="21" fillId="5" borderId="91" xfId="7" applyFont="1" applyFill="1" applyBorder="1" applyAlignment="1">
      <alignment horizontal="center" vertical="center"/>
    </xf>
    <xf numFmtId="0" fontId="21" fillId="5" borderId="94" xfId="7" applyFont="1" applyFill="1" applyBorder="1" applyAlignment="1">
      <alignment horizontal="center" vertical="center"/>
    </xf>
    <xf numFmtId="0" fontId="21" fillId="5" borderId="95" xfId="7" applyFont="1" applyFill="1" applyBorder="1"/>
    <xf numFmtId="0" fontId="21" fillId="5" borderId="92" xfId="7" applyFont="1" applyFill="1" applyBorder="1"/>
    <xf numFmtId="0" fontId="11" fillId="5" borderId="89" xfId="6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/>
    </xf>
    <xf numFmtId="0" fontId="11" fillId="5" borderId="94" xfId="6" applyFont="1" applyFill="1" applyBorder="1" applyAlignment="1">
      <alignment horizontal="center" vertical="center"/>
    </xf>
    <xf numFmtId="0" fontId="11" fillId="5" borderId="96" xfId="6" applyFont="1" applyFill="1" applyBorder="1" applyAlignment="1">
      <alignment horizontal="center" vertical="center"/>
    </xf>
    <xf numFmtId="0" fontId="11" fillId="5" borderId="90" xfId="6" applyFont="1" applyFill="1" applyBorder="1" applyAlignment="1">
      <alignment horizontal="center" vertical="center"/>
    </xf>
    <xf numFmtId="0" fontId="11" fillId="5" borderId="88" xfId="6" applyFont="1" applyFill="1" applyBorder="1" applyAlignment="1">
      <alignment horizontal="center" vertical="center"/>
    </xf>
    <xf numFmtId="0" fontId="11" fillId="5" borderId="7" xfId="7" applyFont="1" applyFill="1" applyBorder="1" applyAlignment="1">
      <alignment horizontal="center" vertical="center"/>
    </xf>
    <xf numFmtId="0" fontId="11" fillId="5" borderId="4" xfId="7" applyFont="1" applyFill="1" applyBorder="1" applyAlignment="1">
      <alignment horizontal="center" vertical="center"/>
    </xf>
    <xf numFmtId="0" fontId="11" fillId="5" borderId="99" xfId="7" applyFont="1" applyFill="1" applyBorder="1" applyAlignment="1">
      <alignment horizontal="center" vertical="center"/>
    </xf>
    <xf numFmtId="0" fontId="11" fillId="5" borderId="100" xfId="7" applyFont="1" applyFill="1" applyBorder="1"/>
    <xf numFmtId="0" fontId="11" fillId="5" borderId="97" xfId="7" applyFont="1" applyFill="1" applyBorder="1"/>
    <xf numFmtId="0" fontId="11" fillId="5" borderId="7" xfId="6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/>
    </xf>
    <xf numFmtId="0" fontId="11" fillId="5" borderId="99" xfId="6" applyFont="1" applyFill="1" applyBorder="1" applyAlignment="1">
      <alignment horizontal="center" vertical="center"/>
    </xf>
    <xf numFmtId="0" fontId="11" fillId="5" borderId="101" xfId="6" applyFont="1" applyFill="1" applyBorder="1" applyAlignment="1">
      <alignment horizontal="center" vertical="center"/>
    </xf>
    <xf numFmtId="0" fontId="11" fillId="5" borderId="8" xfId="6" applyFont="1" applyFill="1" applyBorder="1" applyAlignment="1">
      <alignment horizontal="center" vertical="center"/>
    </xf>
    <xf numFmtId="0" fontId="11" fillId="5" borderId="10" xfId="7" applyFont="1" applyFill="1" applyBorder="1" applyAlignment="1">
      <alignment horizontal="center" vertical="center"/>
    </xf>
    <xf numFmtId="0" fontId="11" fillId="5" borderId="11" xfId="7" applyFont="1" applyFill="1" applyBorder="1" applyAlignment="1">
      <alignment horizontal="center" vertical="center"/>
    </xf>
    <xf numFmtId="0" fontId="11" fillId="5" borderId="85" xfId="7" applyFont="1" applyFill="1" applyBorder="1" applyAlignment="1">
      <alignment horizontal="center" vertical="center"/>
    </xf>
    <xf numFmtId="0" fontId="11" fillId="5" borderId="86" xfId="7" applyFont="1" applyFill="1" applyBorder="1"/>
    <xf numFmtId="0" fontId="11" fillId="5" borderId="83" xfId="7" applyFont="1" applyFill="1" applyBorder="1"/>
    <xf numFmtId="0" fontId="11" fillId="5" borderId="10" xfId="6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/>
    </xf>
    <xf numFmtId="0" fontId="11" fillId="5" borderId="85" xfId="6" applyFont="1" applyFill="1" applyBorder="1" applyAlignment="1">
      <alignment horizontal="center" vertical="center"/>
    </xf>
    <xf numFmtId="0" fontId="11" fillId="5" borderId="87" xfId="6" applyFont="1" applyFill="1" applyBorder="1" applyAlignment="1">
      <alignment horizontal="center" vertical="center"/>
    </xf>
    <xf numFmtId="0" fontId="11" fillId="5" borderId="12" xfId="6" applyFont="1" applyFill="1" applyBorder="1" applyAlignment="1">
      <alignment horizontal="center" vertical="center"/>
    </xf>
    <xf numFmtId="0" fontId="21" fillId="5" borderId="10" xfId="7" applyFont="1" applyFill="1" applyBorder="1" applyAlignment="1">
      <alignment horizontal="center" vertical="center"/>
    </xf>
    <xf numFmtId="0" fontId="21" fillId="5" borderId="11" xfId="7" applyFont="1" applyFill="1" applyBorder="1" applyAlignment="1">
      <alignment horizontal="center" vertical="center"/>
    </xf>
    <xf numFmtId="0" fontId="21" fillId="5" borderId="85" xfId="7" applyFont="1" applyFill="1" applyBorder="1" applyAlignment="1">
      <alignment horizontal="center" vertical="center"/>
    </xf>
    <xf numFmtId="0" fontId="21" fillId="5" borderId="86" xfId="7" applyFont="1" applyFill="1" applyBorder="1"/>
    <xf numFmtId="0" fontId="21" fillId="5" borderId="83" xfId="7" applyFont="1" applyFill="1" applyBorder="1"/>
    <xf numFmtId="0" fontId="11" fillId="5" borderId="89" xfId="7" applyFont="1" applyFill="1" applyBorder="1" applyAlignment="1">
      <alignment horizontal="center" vertical="center"/>
    </xf>
    <xf numFmtId="0" fontId="11" fillId="5" borderId="91" xfId="7" applyFont="1" applyFill="1" applyBorder="1" applyAlignment="1">
      <alignment horizontal="center" vertical="center"/>
    </xf>
    <xf numFmtId="0" fontId="11" fillId="5" borderId="94" xfId="7" applyFont="1" applyFill="1" applyBorder="1" applyAlignment="1">
      <alignment horizontal="center" vertical="center"/>
    </xf>
    <xf numFmtId="0" fontId="11" fillId="5" borderId="95" xfId="7" applyFont="1" applyFill="1" applyBorder="1"/>
    <xf numFmtId="0" fontId="11" fillId="5" borderId="92" xfId="7" applyFont="1" applyFill="1" applyBorder="1"/>
    <xf numFmtId="20" fontId="11" fillId="5" borderId="7" xfId="6" applyNumberFormat="1" applyFont="1" applyFill="1" applyBorder="1" applyAlignment="1">
      <alignment horizontal="center" vertical="center"/>
    </xf>
    <xf numFmtId="20" fontId="11" fillId="5" borderId="8" xfId="6" applyNumberFormat="1" applyFont="1" applyFill="1" applyBorder="1" applyAlignment="1">
      <alignment horizontal="center" vertical="center"/>
    </xf>
    <xf numFmtId="0" fontId="11" fillId="5" borderId="44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20" fontId="11" fillId="5" borderId="5" xfId="6" applyNumberFormat="1" applyFont="1" applyFill="1" applyBorder="1" applyAlignment="1">
      <alignment horizontal="center" vertical="center"/>
    </xf>
    <xf numFmtId="20" fontId="11" fillId="5" borderId="6" xfId="6" applyNumberFormat="1" applyFont="1" applyFill="1" applyBorder="1" applyAlignment="1">
      <alignment horizontal="center" vertical="center"/>
    </xf>
    <xf numFmtId="0" fontId="11" fillId="5" borderId="5" xfId="6" applyFont="1" applyFill="1" applyBorder="1" applyAlignment="1">
      <alignment horizontal="center" vertical="center"/>
    </xf>
    <xf numFmtId="0" fontId="11" fillId="5" borderId="3" xfId="6" applyFont="1" applyFill="1" applyBorder="1" applyAlignment="1">
      <alignment horizontal="center" vertical="center"/>
    </xf>
    <xf numFmtId="0" fontId="11" fillId="5" borderId="6" xfId="6" applyFont="1" applyFill="1" applyBorder="1" applyAlignment="1">
      <alignment horizontal="center" vertical="center"/>
    </xf>
    <xf numFmtId="0" fontId="11" fillId="5" borderId="13" xfId="6" applyFont="1" applyFill="1" applyBorder="1" applyAlignment="1">
      <alignment horizontal="center" vertical="center"/>
    </xf>
    <xf numFmtId="0" fontId="21" fillId="5" borderId="7" xfId="7" applyFont="1" applyFill="1" applyBorder="1" applyAlignment="1">
      <alignment horizontal="center" vertical="center"/>
    </xf>
    <xf numFmtId="0" fontId="21" fillId="5" borderId="4" xfId="7" applyFont="1" applyFill="1" applyBorder="1" applyAlignment="1">
      <alignment horizontal="center" vertical="center"/>
    </xf>
    <xf numFmtId="0" fontId="21" fillId="5" borderId="99" xfId="7" applyFont="1" applyFill="1" applyBorder="1" applyAlignment="1">
      <alignment horizontal="center" vertical="center"/>
    </xf>
    <xf numFmtId="0" fontId="21" fillId="5" borderId="100" xfId="7" applyFont="1" applyFill="1" applyBorder="1"/>
    <xf numFmtId="0" fontId="21" fillId="5" borderId="97" xfId="7" applyFont="1" applyFill="1" applyBorder="1"/>
    <xf numFmtId="20" fontId="11" fillId="3" borderId="10" xfId="6" applyNumberFormat="1" applyFont="1" applyFill="1" applyBorder="1" applyAlignment="1">
      <alignment horizontal="center" vertical="center"/>
    </xf>
    <xf numFmtId="20" fontId="11" fillId="3" borderId="12" xfId="6" applyNumberFormat="1" applyFont="1" applyFill="1" applyBorder="1" applyAlignment="1">
      <alignment horizontal="center" vertical="center"/>
    </xf>
    <xf numFmtId="20" fontId="11" fillId="3" borderId="89" xfId="6" applyNumberFormat="1" applyFont="1" applyFill="1" applyBorder="1" applyAlignment="1">
      <alignment horizontal="center" vertical="center"/>
    </xf>
    <xf numFmtId="20" fontId="11" fillId="3" borderId="90" xfId="6" applyNumberFormat="1" applyFont="1" applyFill="1" applyBorder="1" applyAlignment="1">
      <alignment horizontal="center" vertical="center"/>
    </xf>
    <xf numFmtId="20" fontId="21" fillId="3" borderId="89" xfId="6" applyNumberFormat="1" applyFont="1" applyFill="1" applyBorder="1" applyAlignment="1">
      <alignment horizontal="center" vertical="center"/>
    </xf>
    <xf numFmtId="20" fontId="21" fillId="3" borderId="90" xfId="6" applyNumberFormat="1" applyFont="1" applyFill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91</xdr:row>
      <xdr:rowOff>190499</xdr:rowOff>
    </xdr:from>
    <xdr:to>
      <xdr:col>14</xdr:col>
      <xdr:colOff>0</xdr:colOff>
      <xdr:row>100</xdr:row>
      <xdr:rowOff>9524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7040224"/>
          <a:ext cx="257175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73</xdr:row>
      <xdr:rowOff>9525</xdr:rowOff>
    </xdr:from>
    <xdr:to>
      <xdr:col>14</xdr:col>
      <xdr:colOff>19050</xdr:colOff>
      <xdr:row>81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104900" y="14906625"/>
          <a:ext cx="33147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51</xdr:row>
      <xdr:rowOff>9525</xdr:rowOff>
    </xdr:from>
    <xdr:to>
      <xdr:col>17</xdr:col>
      <xdr:colOff>0</xdr:colOff>
      <xdr:row>61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181100" y="2126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14</xdr:row>
      <xdr:rowOff>138112</xdr:rowOff>
    </xdr:from>
    <xdr:to>
      <xdr:col>4</xdr:col>
      <xdr:colOff>209550</xdr:colOff>
      <xdr:row>16</xdr:row>
      <xdr:rowOff>52388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62063" y="2405062"/>
          <a:ext cx="338137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1</xdr:rowOff>
    </xdr:from>
    <xdr:to>
      <xdr:col>8</xdr:col>
      <xdr:colOff>223838</xdr:colOff>
      <xdr:row>16</xdr:row>
      <xdr:rowOff>23814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71763" y="2428876"/>
          <a:ext cx="333375" cy="1857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  <xdr:twoCellAnchor>
    <xdr:from>
      <xdr:col>11</xdr:col>
      <xdr:colOff>200025</xdr:colOff>
      <xdr:row>14</xdr:row>
      <xdr:rowOff>152399</xdr:rowOff>
    </xdr:from>
    <xdr:to>
      <xdr:col>12</xdr:col>
      <xdr:colOff>195263</xdr:colOff>
      <xdr:row>16</xdr:row>
      <xdr:rowOff>23812</xdr:rowOff>
    </xdr:to>
    <xdr:sp macro="" textlink="">
      <xdr:nvSpPr>
        <xdr:cNvPr id="4" name="Rectangle 1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024313" y="2419349"/>
          <a:ext cx="342900" cy="1952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【11】</a:t>
          </a:r>
        </a:p>
      </xdr:txBody>
    </xdr:sp>
    <xdr:clientData/>
  </xdr:twoCellAnchor>
  <xdr:twoCellAnchor>
    <xdr:from>
      <xdr:col>15</xdr:col>
      <xdr:colOff>238125</xdr:colOff>
      <xdr:row>15</xdr:row>
      <xdr:rowOff>1</xdr:rowOff>
    </xdr:from>
    <xdr:to>
      <xdr:col>16</xdr:col>
      <xdr:colOff>238125</xdr:colOff>
      <xdr:row>16</xdr:row>
      <xdr:rowOff>42864</xdr:rowOff>
    </xdr:to>
    <xdr:sp macro="" textlink="">
      <xdr:nvSpPr>
        <xdr:cNvPr id="5" name="Rectangle 1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453063" y="2428876"/>
          <a:ext cx="347662" cy="2047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【12】</a:t>
          </a:r>
        </a:p>
      </xdr:txBody>
    </xdr:sp>
    <xdr:clientData/>
  </xdr:twoCellAnchor>
  <xdr:twoCellAnchor>
    <xdr:from>
      <xdr:col>5</xdr:col>
      <xdr:colOff>180974</xdr:colOff>
      <xdr:row>11</xdr:row>
      <xdr:rowOff>152399</xdr:rowOff>
    </xdr:from>
    <xdr:to>
      <xdr:col>6</xdr:col>
      <xdr:colOff>200024</xdr:colOff>
      <xdr:row>13</xdr:row>
      <xdr:rowOff>28574</xdr:rowOff>
    </xdr:to>
    <xdr:sp macro="" textlink="">
      <xdr:nvSpPr>
        <xdr:cNvPr id="7" name="Rectangle 1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038349" y="20383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13</xdr:col>
      <xdr:colOff>209550</xdr:colOff>
      <xdr:row>11</xdr:row>
      <xdr:rowOff>171449</xdr:rowOff>
    </xdr:from>
    <xdr:to>
      <xdr:col>14</xdr:col>
      <xdr:colOff>238125</xdr:colOff>
      <xdr:row>13</xdr:row>
      <xdr:rowOff>66674</xdr:rowOff>
    </xdr:to>
    <xdr:sp macro="" textlink="">
      <xdr:nvSpPr>
        <xdr:cNvPr id="8" name="Rectangle 1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038725" y="2057399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280988</xdr:colOff>
      <xdr:row>10</xdr:row>
      <xdr:rowOff>66675</xdr:rowOff>
    </xdr:to>
    <xdr:sp macro="" textlink="">
      <xdr:nvSpPr>
        <xdr:cNvPr id="9" name="Rectangle 1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81113" y="1457325"/>
          <a:ext cx="390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15</xdr:col>
      <xdr:colOff>219074</xdr:colOff>
      <xdr:row>9</xdr:row>
      <xdr:rowOff>0</xdr:rowOff>
    </xdr:from>
    <xdr:to>
      <xdr:col>16</xdr:col>
      <xdr:colOff>266700</xdr:colOff>
      <xdr:row>10</xdr:row>
      <xdr:rowOff>47625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5434012" y="1457325"/>
          <a:ext cx="39528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9</xdr:col>
      <xdr:colOff>228599</xdr:colOff>
      <xdr:row>7</xdr:row>
      <xdr:rowOff>19049</xdr:rowOff>
    </xdr:from>
    <xdr:to>
      <xdr:col>10</xdr:col>
      <xdr:colOff>214313</xdr:colOff>
      <xdr:row>8</xdr:row>
      <xdr:rowOff>109537</xdr:rowOff>
    </xdr:to>
    <xdr:sp macro="" textlink="">
      <xdr:nvSpPr>
        <xdr:cNvPr id="11" name="Rectangle 1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57562" y="1152524"/>
          <a:ext cx="333376" cy="252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9</xdr:col>
      <xdr:colOff>238125</xdr:colOff>
      <xdr:row>2</xdr:row>
      <xdr:rowOff>95251</xdr:rowOff>
    </xdr:from>
    <xdr:to>
      <xdr:col>10</xdr:col>
      <xdr:colOff>266700</xdr:colOff>
      <xdr:row>4</xdr:row>
      <xdr:rowOff>1</xdr:rowOff>
    </xdr:to>
    <xdr:sp macro="" textlink="">
      <xdr:nvSpPr>
        <xdr:cNvPr id="12" name="Rectangle 1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67088" y="419101"/>
          <a:ext cx="376237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2</xdr:col>
      <xdr:colOff>247650</xdr:colOff>
      <xdr:row>30</xdr:row>
      <xdr:rowOff>133350</xdr:rowOff>
    </xdr:from>
    <xdr:to>
      <xdr:col>3</xdr:col>
      <xdr:colOff>154245</xdr:colOff>
      <xdr:row>32</xdr:row>
      <xdr:rowOff>11430</xdr:rowOff>
    </xdr:to>
    <xdr:sp macro="" textlink="">
      <xdr:nvSpPr>
        <xdr:cNvPr id="13" name="Rectangle 1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30</xdr:row>
      <xdr:rowOff>142875</xdr:rowOff>
    </xdr:from>
    <xdr:to>
      <xdr:col>7</xdr:col>
      <xdr:colOff>156389</xdr:colOff>
      <xdr:row>32</xdr:row>
      <xdr:rowOff>23051</xdr:rowOff>
    </xdr:to>
    <xdr:sp macro="" textlink="">
      <xdr:nvSpPr>
        <xdr:cNvPr id="14" name="Rectangle 14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30</xdr:row>
      <xdr:rowOff>133350</xdr:rowOff>
    </xdr:from>
    <xdr:to>
      <xdr:col>11</xdr:col>
      <xdr:colOff>135195</xdr:colOff>
      <xdr:row>32</xdr:row>
      <xdr:rowOff>13526</xdr:rowOff>
    </xdr:to>
    <xdr:sp macro="" textlink="">
      <xdr:nvSpPr>
        <xdr:cNvPr id="15" name="Rectangle 15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30</xdr:row>
      <xdr:rowOff>123825</xdr:rowOff>
    </xdr:from>
    <xdr:to>
      <xdr:col>15</xdr:col>
      <xdr:colOff>146864</xdr:colOff>
      <xdr:row>32</xdr:row>
      <xdr:rowOff>1905</xdr:rowOff>
    </xdr:to>
    <xdr:sp macro="" textlink="">
      <xdr:nvSpPr>
        <xdr:cNvPr id="16" name="Rectangle 16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26</xdr:row>
      <xdr:rowOff>114300</xdr:rowOff>
    </xdr:from>
    <xdr:to>
      <xdr:col>5</xdr:col>
      <xdr:colOff>154245</xdr:colOff>
      <xdr:row>27</xdr:row>
      <xdr:rowOff>154305</xdr:rowOff>
    </xdr:to>
    <xdr:sp macro="" textlink="">
      <xdr:nvSpPr>
        <xdr:cNvPr id="17" name="Rectangle 17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26</xdr:row>
      <xdr:rowOff>123825</xdr:rowOff>
    </xdr:from>
    <xdr:to>
      <xdr:col>13</xdr:col>
      <xdr:colOff>163770</xdr:colOff>
      <xdr:row>27</xdr:row>
      <xdr:rowOff>158288</xdr:rowOff>
    </xdr:to>
    <xdr:sp macro="" textlink="">
      <xdr:nvSpPr>
        <xdr:cNvPr id="18" name="Rectangle 18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24</xdr:row>
      <xdr:rowOff>0</xdr:rowOff>
    </xdr:from>
    <xdr:to>
      <xdr:col>9</xdr:col>
      <xdr:colOff>211455</xdr:colOff>
      <xdr:row>25</xdr:row>
      <xdr:rowOff>9525</xdr:rowOff>
    </xdr:to>
    <xdr:sp macro="" textlink="">
      <xdr:nvSpPr>
        <xdr:cNvPr id="19" name="Rectangle 23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21</xdr:row>
      <xdr:rowOff>0</xdr:rowOff>
    </xdr:from>
    <xdr:to>
      <xdr:col>9</xdr:col>
      <xdr:colOff>213449</xdr:colOff>
      <xdr:row>22</xdr:row>
      <xdr:rowOff>47625</xdr:rowOff>
    </xdr:to>
    <xdr:sp macro="" textlink="">
      <xdr:nvSpPr>
        <xdr:cNvPr id="20" name="Rectangle 24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</xdr:col>
      <xdr:colOff>209549</xdr:colOff>
      <xdr:row>47</xdr:row>
      <xdr:rowOff>95249</xdr:rowOff>
    </xdr:from>
    <xdr:to>
      <xdr:col>3</xdr:col>
      <xdr:colOff>209549</xdr:colOff>
      <xdr:row>48</xdr:row>
      <xdr:rowOff>152399</xdr:rowOff>
    </xdr:to>
    <xdr:sp macro="" textlink="">
      <xdr:nvSpPr>
        <xdr:cNvPr id="21" name="Rectangle 13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6</xdr:col>
      <xdr:colOff>238125</xdr:colOff>
      <xdr:row>47</xdr:row>
      <xdr:rowOff>85725</xdr:rowOff>
    </xdr:from>
    <xdr:to>
      <xdr:col>7</xdr:col>
      <xdr:colOff>219075</xdr:colOff>
      <xdr:row>48</xdr:row>
      <xdr:rowOff>123825</xdr:rowOff>
    </xdr:to>
    <xdr:sp macro="" textlink="">
      <xdr:nvSpPr>
        <xdr:cNvPr id="22" name="Rectangle 14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10</xdr:col>
      <xdr:colOff>247649</xdr:colOff>
      <xdr:row>47</xdr:row>
      <xdr:rowOff>85725</xdr:rowOff>
    </xdr:from>
    <xdr:to>
      <xdr:col>11</xdr:col>
      <xdr:colOff>285749</xdr:colOff>
      <xdr:row>48</xdr:row>
      <xdr:rowOff>152400</xdr:rowOff>
    </xdr:to>
    <xdr:sp macro="" textlink="">
      <xdr:nvSpPr>
        <xdr:cNvPr id="23" name="Rectangle 15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14</xdr:col>
      <xdr:colOff>219075</xdr:colOff>
      <xdr:row>47</xdr:row>
      <xdr:rowOff>76200</xdr:rowOff>
    </xdr:from>
    <xdr:to>
      <xdr:col>15</xdr:col>
      <xdr:colOff>200025</xdr:colOff>
      <xdr:row>48</xdr:row>
      <xdr:rowOff>142875</xdr:rowOff>
    </xdr:to>
    <xdr:sp macro="" textlink="">
      <xdr:nvSpPr>
        <xdr:cNvPr id="24" name="Rectangle 16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【25】</a:t>
          </a:r>
        </a:p>
      </xdr:txBody>
    </xdr:sp>
    <xdr:clientData/>
  </xdr:twoCellAnchor>
  <xdr:twoCellAnchor>
    <xdr:from>
      <xdr:col>4</xdr:col>
      <xdr:colOff>219074</xdr:colOff>
      <xdr:row>43</xdr:row>
      <xdr:rowOff>114299</xdr:rowOff>
    </xdr:from>
    <xdr:to>
      <xdr:col>5</xdr:col>
      <xdr:colOff>219074</xdr:colOff>
      <xdr:row>45</xdr:row>
      <xdr:rowOff>9524</xdr:rowOff>
    </xdr:to>
    <xdr:sp macro="" textlink="">
      <xdr:nvSpPr>
        <xdr:cNvPr id="25" name="Rectangle 17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【26】</a:t>
          </a:r>
        </a:p>
      </xdr:txBody>
    </xdr:sp>
    <xdr:clientData/>
  </xdr:twoCellAnchor>
  <xdr:twoCellAnchor>
    <xdr:from>
      <xdr:col>12</xdr:col>
      <xdr:colOff>257174</xdr:colOff>
      <xdr:row>43</xdr:row>
      <xdr:rowOff>123824</xdr:rowOff>
    </xdr:from>
    <xdr:to>
      <xdr:col>13</xdr:col>
      <xdr:colOff>238124</xdr:colOff>
      <xdr:row>44</xdr:row>
      <xdr:rowOff>161924</xdr:rowOff>
    </xdr:to>
    <xdr:sp macro="" textlink="">
      <xdr:nvSpPr>
        <xdr:cNvPr id="26" name="Rectangle 18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【27】</a:t>
          </a:r>
        </a:p>
      </xdr:txBody>
    </xdr:sp>
    <xdr:clientData/>
  </xdr:twoCellAnchor>
  <xdr:twoCellAnchor>
    <xdr:from>
      <xdr:col>8</xdr:col>
      <xdr:colOff>209550</xdr:colOff>
      <xdr:row>40</xdr:row>
      <xdr:rowOff>114300</xdr:rowOff>
    </xdr:from>
    <xdr:to>
      <xdr:col>9</xdr:col>
      <xdr:colOff>190500</xdr:colOff>
      <xdr:row>42</xdr:row>
      <xdr:rowOff>9525</xdr:rowOff>
    </xdr:to>
    <xdr:sp macro="" textlink="">
      <xdr:nvSpPr>
        <xdr:cNvPr id="27" name="Rectangle 23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【28】</a:t>
          </a:r>
        </a:p>
      </xdr:txBody>
    </xdr:sp>
    <xdr:clientData/>
  </xdr:twoCellAnchor>
  <xdr:twoCellAnchor>
    <xdr:from>
      <xdr:col>8</xdr:col>
      <xdr:colOff>190500</xdr:colOff>
      <xdr:row>37</xdr:row>
      <xdr:rowOff>142875</xdr:rowOff>
    </xdr:from>
    <xdr:to>
      <xdr:col>9</xdr:col>
      <xdr:colOff>222974</xdr:colOff>
      <xdr:row>39</xdr:row>
      <xdr:rowOff>28575</xdr:rowOff>
    </xdr:to>
    <xdr:sp macro="" textlink="">
      <xdr:nvSpPr>
        <xdr:cNvPr id="28" name="Rectangle 24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【29】</a:t>
          </a:r>
        </a:p>
      </xdr:txBody>
    </xdr:sp>
    <xdr:clientData/>
  </xdr:twoCellAnchor>
  <xdr:twoCellAnchor>
    <xdr:from>
      <xdr:col>8</xdr:col>
      <xdr:colOff>147637</xdr:colOff>
      <xdr:row>55</xdr:row>
      <xdr:rowOff>90488</xdr:rowOff>
    </xdr:from>
    <xdr:to>
      <xdr:col>9</xdr:col>
      <xdr:colOff>185737</xdr:colOff>
      <xdr:row>56</xdr:row>
      <xdr:rowOff>157163</xdr:rowOff>
    </xdr:to>
    <xdr:sp macro="" textlink="">
      <xdr:nvSpPr>
        <xdr:cNvPr id="30" name="Rectangle 15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2928937" y="8996363"/>
          <a:ext cx="385763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zoomScaleNormal="100" workbookViewId="0">
      <selection activeCell="H37" sqref="H37"/>
    </sheetView>
  </sheetViews>
  <sheetFormatPr defaultColWidth="9" defaultRowHeight="11.25"/>
  <cols>
    <col min="1" max="1" width="2.5" style="14" customWidth="1"/>
    <col min="2" max="2" width="12.75" style="14" customWidth="1"/>
    <col min="3" max="3" width="3.25" style="14" customWidth="1"/>
    <col min="4" max="4" width="2" style="14" customWidth="1"/>
    <col min="5" max="6" width="3.25" style="14" customWidth="1"/>
    <col min="7" max="7" width="2" style="14" customWidth="1"/>
    <col min="8" max="9" width="3.25" style="14" customWidth="1"/>
    <col min="10" max="10" width="2" style="14" customWidth="1"/>
    <col min="11" max="12" width="3.25" style="14" customWidth="1"/>
    <col min="13" max="13" width="2" style="14" customWidth="1"/>
    <col min="14" max="15" width="3.25" style="14" customWidth="1"/>
    <col min="16" max="16" width="2" style="14" customWidth="1"/>
    <col min="17" max="18" width="3.25" style="14" customWidth="1"/>
    <col min="19" max="19" width="2" style="14" customWidth="1"/>
    <col min="20" max="20" width="3.25" style="14" customWidth="1"/>
    <col min="21" max="21" width="2" style="14" customWidth="1"/>
    <col min="22" max="22" width="3.25" style="14" customWidth="1"/>
    <col min="23" max="23" width="2" style="14" customWidth="1"/>
    <col min="24" max="24" width="3.25" style="14" customWidth="1"/>
    <col min="25" max="25" width="2" style="14" customWidth="1"/>
    <col min="26" max="26" width="3.25" style="14" customWidth="1"/>
    <col min="27" max="27" width="2" style="17" customWidth="1"/>
    <col min="28" max="28" width="3.25" style="14" customWidth="1"/>
    <col min="29" max="29" width="2" style="14" customWidth="1"/>
    <col min="30" max="30" width="3.25" style="14" customWidth="1"/>
    <col min="31" max="31" width="2" style="14" customWidth="1"/>
    <col min="32" max="32" width="3.25" style="14" customWidth="1"/>
    <col min="33" max="33" width="2" style="14" customWidth="1"/>
    <col min="34" max="36" width="3.25" style="14" customWidth="1"/>
    <col min="37" max="16384" width="9" style="14"/>
  </cols>
  <sheetData>
    <row r="1" spans="1:35" ht="24" customHeight="1">
      <c r="A1" s="385" t="s">
        <v>82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13"/>
      <c r="AG1" s="13"/>
    </row>
    <row r="2" spans="1:35" ht="21" customHeight="1">
      <c r="A2" s="386" t="s">
        <v>16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15"/>
      <c r="AG2" s="15"/>
    </row>
    <row r="3" spans="1:35" ht="15" customHeight="1">
      <c r="B3" s="16" t="s">
        <v>51</v>
      </c>
      <c r="D3" s="387" t="s">
        <v>49</v>
      </c>
      <c r="E3" s="388"/>
      <c r="F3" s="388"/>
      <c r="G3" s="388"/>
      <c r="H3" s="388"/>
      <c r="J3" s="387" t="s">
        <v>50</v>
      </c>
      <c r="K3" s="388"/>
      <c r="L3" s="388"/>
      <c r="M3" s="388"/>
      <c r="N3" s="388"/>
      <c r="P3" s="387" t="s">
        <v>35</v>
      </c>
      <c r="Q3" s="388"/>
      <c r="R3" s="388"/>
      <c r="S3" s="388"/>
      <c r="T3" s="388"/>
      <c r="V3" s="387" t="s">
        <v>36</v>
      </c>
      <c r="W3" s="388"/>
      <c r="X3" s="388"/>
      <c r="Y3" s="388"/>
      <c r="Z3" s="388"/>
      <c r="AB3" s="18"/>
      <c r="AC3" s="18"/>
      <c r="AD3" s="18"/>
      <c r="AE3" s="18"/>
      <c r="AF3" s="18"/>
      <c r="AG3" s="18"/>
      <c r="AH3" s="18"/>
      <c r="AI3" s="18"/>
    </row>
    <row r="4" spans="1:35" ht="15" customHeight="1">
      <c r="B4" s="19" t="s">
        <v>0</v>
      </c>
      <c r="D4" s="379" t="s">
        <v>134</v>
      </c>
      <c r="E4" s="380"/>
      <c r="F4" s="380"/>
      <c r="G4" s="380"/>
      <c r="H4" s="381"/>
      <c r="J4" s="382" t="s">
        <v>136</v>
      </c>
      <c r="K4" s="380"/>
      <c r="L4" s="380"/>
      <c r="M4" s="380"/>
      <c r="N4" s="381"/>
      <c r="O4" s="20"/>
      <c r="P4" s="383" t="s">
        <v>140</v>
      </c>
      <c r="Q4" s="384"/>
      <c r="R4" s="384"/>
      <c r="S4" s="384"/>
      <c r="T4" s="384"/>
      <c r="U4" s="20"/>
      <c r="V4" s="383" t="s">
        <v>148</v>
      </c>
      <c r="W4" s="384"/>
      <c r="X4" s="384"/>
      <c r="Y4" s="384"/>
      <c r="Z4" s="384"/>
      <c r="AB4" s="18"/>
      <c r="AC4" s="18"/>
      <c r="AD4" s="18"/>
      <c r="AE4" s="18"/>
      <c r="AF4" s="18"/>
      <c r="AG4" s="18"/>
      <c r="AH4" s="18"/>
      <c r="AI4" s="18"/>
    </row>
    <row r="5" spans="1:35" ht="15" customHeight="1">
      <c r="B5" s="1" t="s">
        <v>83</v>
      </c>
      <c r="D5" s="238" t="s">
        <v>207</v>
      </c>
      <c r="E5" s="363"/>
      <c r="F5" s="363"/>
      <c r="G5" s="363"/>
      <c r="H5" s="241"/>
      <c r="J5" s="238" t="s">
        <v>137</v>
      </c>
      <c r="K5" s="369"/>
      <c r="L5" s="369"/>
      <c r="M5" s="369"/>
      <c r="N5" s="370"/>
      <c r="P5" s="240" t="s">
        <v>142</v>
      </c>
      <c r="Q5" s="376"/>
      <c r="R5" s="376"/>
      <c r="S5" s="376"/>
      <c r="T5" s="376"/>
      <c r="U5" s="20"/>
      <c r="V5" s="240" t="s">
        <v>149</v>
      </c>
      <c r="W5" s="376"/>
      <c r="X5" s="376"/>
      <c r="Y5" s="376"/>
      <c r="Z5" s="376"/>
      <c r="AB5" s="18"/>
      <c r="AC5" s="18"/>
      <c r="AD5" s="18"/>
      <c r="AE5" s="18"/>
      <c r="AF5" s="18"/>
      <c r="AG5" s="18"/>
      <c r="AH5" s="18"/>
      <c r="AI5" s="18"/>
    </row>
    <row r="6" spans="1:35" ht="15" customHeight="1">
      <c r="B6" s="1" t="s">
        <v>40</v>
      </c>
      <c r="D6" s="373" t="s">
        <v>155</v>
      </c>
      <c r="E6" s="374"/>
      <c r="F6" s="374"/>
      <c r="G6" s="374"/>
      <c r="H6" s="375"/>
      <c r="J6" s="238" t="s">
        <v>138</v>
      </c>
      <c r="K6" s="369"/>
      <c r="L6" s="369"/>
      <c r="M6" s="369"/>
      <c r="N6" s="370"/>
      <c r="P6" s="240" t="s">
        <v>143</v>
      </c>
      <c r="Q6" s="376"/>
      <c r="R6" s="376"/>
      <c r="S6" s="376"/>
      <c r="T6" s="376"/>
      <c r="U6" s="20"/>
      <c r="V6" s="240" t="s">
        <v>151</v>
      </c>
      <c r="W6" s="376"/>
      <c r="X6" s="376"/>
      <c r="Y6" s="376"/>
      <c r="Z6" s="376"/>
      <c r="AB6" s="18"/>
      <c r="AC6" s="18"/>
      <c r="AD6" s="18"/>
      <c r="AE6" s="18"/>
      <c r="AF6" s="18"/>
      <c r="AG6" s="18"/>
      <c r="AH6" s="18"/>
      <c r="AI6" s="18"/>
    </row>
    <row r="7" spans="1:35" ht="15" customHeight="1">
      <c r="B7" s="1" t="s">
        <v>37</v>
      </c>
      <c r="D7" s="238" t="s">
        <v>132</v>
      </c>
      <c r="E7" s="363"/>
      <c r="F7" s="363"/>
      <c r="G7" s="363"/>
      <c r="H7" s="241"/>
      <c r="J7" s="238" t="s">
        <v>139</v>
      </c>
      <c r="K7" s="369"/>
      <c r="L7" s="369"/>
      <c r="M7" s="369"/>
      <c r="N7" s="370"/>
      <c r="P7" s="240" t="s">
        <v>145</v>
      </c>
      <c r="Q7" s="376"/>
      <c r="R7" s="376"/>
      <c r="S7" s="376"/>
      <c r="T7" s="376"/>
      <c r="U7" s="20"/>
      <c r="V7" s="377" t="s">
        <v>152</v>
      </c>
      <c r="W7" s="378"/>
      <c r="X7" s="378"/>
      <c r="Y7" s="378"/>
      <c r="Z7" s="378"/>
      <c r="AB7" s="18"/>
      <c r="AC7" s="18"/>
      <c r="AD7" s="18"/>
      <c r="AE7" s="18"/>
      <c r="AF7" s="18"/>
      <c r="AG7" s="18"/>
      <c r="AH7" s="18"/>
      <c r="AI7" s="18"/>
    </row>
    <row r="8" spans="1:35" ht="15" customHeight="1">
      <c r="B8" s="1" t="s">
        <v>146</v>
      </c>
      <c r="D8" s="238" t="s">
        <v>133</v>
      </c>
      <c r="E8" s="363"/>
      <c r="F8" s="363"/>
      <c r="G8" s="363"/>
      <c r="H8" s="241"/>
      <c r="J8" s="364"/>
      <c r="K8" s="365"/>
      <c r="L8" s="365"/>
      <c r="M8" s="365"/>
      <c r="N8" s="366"/>
      <c r="P8" s="367"/>
      <c r="Q8" s="368"/>
      <c r="R8" s="368"/>
      <c r="S8" s="368"/>
      <c r="T8" s="368"/>
      <c r="U8" s="20"/>
      <c r="V8" s="238" t="s">
        <v>154</v>
      </c>
      <c r="W8" s="369"/>
      <c r="X8" s="369"/>
      <c r="Y8" s="369"/>
      <c r="Z8" s="370"/>
      <c r="AB8" s="18"/>
      <c r="AC8" s="18"/>
      <c r="AD8" s="18"/>
      <c r="AE8" s="18"/>
      <c r="AF8" s="18"/>
      <c r="AG8" s="18"/>
      <c r="AH8" s="18"/>
      <c r="AI8" s="18"/>
    </row>
    <row r="9" spans="1:35" ht="15" customHeight="1">
      <c r="B9" s="1" t="s">
        <v>39</v>
      </c>
      <c r="D9" s="371"/>
      <c r="E9" s="371"/>
      <c r="F9" s="371"/>
      <c r="G9" s="371"/>
      <c r="H9" s="371"/>
      <c r="J9" s="371"/>
      <c r="K9" s="372"/>
      <c r="L9" s="372"/>
      <c r="M9" s="372"/>
      <c r="N9" s="372"/>
      <c r="P9" s="371"/>
      <c r="Q9" s="372"/>
      <c r="R9" s="372"/>
      <c r="S9" s="372"/>
      <c r="T9" s="372"/>
      <c r="U9" s="20"/>
      <c r="AB9" s="18"/>
      <c r="AC9" s="18"/>
      <c r="AD9" s="18"/>
      <c r="AE9" s="18"/>
      <c r="AF9" s="18"/>
      <c r="AG9" s="18"/>
      <c r="AH9" s="18"/>
      <c r="AI9" s="18"/>
    </row>
    <row r="10" spans="1:35" ht="18" customHeight="1">
      <c r="A10" s="260" t="s">
        <v>52</v>
      </c>
      <c r="B10" s="260"/>
      <c r="C10" s="260"/>
      <c r="D10" s="260"/>
      <c r="AB10" s="21"/>
      <c r="AC10" s="21"/>
      <c r="AD10" s="21"/>
      <c r="AE10" s="21"/>
      <c r="AF10" s="18"/>
      <c r="AG10" s="18"/>
      <c r="AH10" s="18"/>
      <c r="AI10" s="18"/>
    </row>
    <row r="11" spans="1:35" ht="15" customHeight="1">
      <c r="A11" s="22"/>
      <c r="B11" s="22" t="s">
        <v>18</v>
      </c>
      <c r="C11" s="261" t="s">
        <v>19</v>
      </c>
      <c r="D11" s="262"/>
      <c r="E11" s="263" t="s">
        <v>20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5"/>
      <c r="P11" s="266" t="s">
        <v>21</v>
      </c>
      <c r="Q11" s="266"/>
      <c r="R11" s="266"/>
      <c r="S11" s="266"/>
      <c r="T11" s="266"/>
      <c r="U11" s="266"/>
      <c r="V11" s="266"/>
      <c r="W11" s="266"/>
      <c r="X11" s="266" t="s">
        <v>22</v>
      </c>
      <c r="Y11" s="266"/>
      <c r="Z11" s="266"/>
      <c r="AA11" s="266"/>
      <c r="AB11" s="266"/>
      <c r="AC11" s="266"/>
      <c r="AD11" s="266"/>
      <c r="AE11" s="23"/>
      <c r="AF11" s="24"/>
      <c r="AG11" s="24"/>
    </row>
    <row r="12" spans="1:35" ht="15" customHeight="1">
      <c r="A12" s="25">
        <v>1</v>
      </c>
      <c r="B12" s="36">
        <v>44520</v>
      </c>
      <c r="C12" s="190">
        <v>0.70833333333333337</v>
      </c>
      <c r="D12" s="191"/>
      <c r="E12" s="244" t="s">
        <v>113</v>
      </c>
      <c r="F12" s="196"/>
      <c r="G12" s="196"/>
      <c r="H12" s="245"/>
      <c r="I12" s="27">
        <v>3</v>
      </c>
      <c r="J12" s="28" t="s">
        <v>23</v>
      </c>
      <c r="K12" s="29">
        <v>1</v>
      </c>
      <c r="L12" s="195" t="s">
        <v>116</v>
      </c>
      <c r="M12" s="196"/>
      <c r="N12" s="196"/>
      <c r="O12" s="197"/>
      <c r="P12" s="255" t="s">
        <v>114</v>
      </c>
      <c r="Q12" s="256"/>
      <c r="R12" s="256"/>
      <c r="S12" s="257"/>
      <c r="T12" s="258" t="s">
        <v>39</v>
      </c>
      <c r="U12" s="256"/>
      <c r="V12" s="256"/>
      <c r="W12" s="259"/>
      <c r="X12" s="175" t="s">
        <v>108</v>
      </c>
      <c r="Y12" s="176"/>
      <c r="Z12" s="176"/>
      <c r="AA12" s="176"/>
      <c r="AB12" s="176"/>
      <c r="AC12" s="176"/>
      <c r="AD12" s="177"/>
      <c r="AE12" s="23"/>
      <c r="AF12" s="24"/>
      <c r="AG12" s="24"/>
    </row>
    <row r="13" spans="1:35" ht="15" customHeight="1">
      <c r="A13" s="30">
        <v>2</v>
      </c>
      <c r="B13" s="40">
        <v>44520</v>
      </c>
      <c r="C13" s="203">
        <v>0.77083333333333337</v>
      </c>
      <c r="D13" s="204"/>
      <c r="E13" s="246" t="s">
        <v>37</v>
      </c>
      <c r="F13" s="209"/>
      <c r="G13" s="209"/>
      <c r="H13" s="247"/>
      <c r="I13" s="32">
        <v>2</v>
      </c>
      <c r="J13" s="33" t="s">
        <v>24</v>
      </c>
      <c r="K13" s="34">
        <v>1</v>
      </c>
      <c r="L13" s="208" t="s">
        <v>39</v>
      </c>
      <c r="M13" s="209"/>
      <c r="N13" s="209"/>
      <c r="O13" s="210"/>
      <c r="P13" s="248" t="s">
        <v>112</v>
      </c>
      <c r="Q13" s="249"/>
      <c r="R13" s="249"/>
      <c r="S13" s="250"/>
      <c r="T13" s="251" t="s">
        <v>115</v>
      </c>
      <c r="U13" s="249"/>
      <c r="V13" s="249"/>
      <c r="W13" s="252"/>
      <c r="X13" s="181"/>
      <c r="Y13" s="182"/>
      <c r="Z13" s="182"/>
      <c r="AA13" s="182"/>
      <c r="AB13" s="182"/>
      <c r="AC13" s="182"/>
      <c r="AD13" s="183"/>
      <c r="AE13" s="23"/>
      <c r="AF13" s="24"/>
      <c r="AG13" s="24"/>
    </row>
    <row r="14" spans="1:35" ht="15" customHeight="1">
      <c r="A14" s="25">
        <v>3</v>
      </c>
      <c r="B14" s="36">
        <v>44521</v>
      </c>
      <c r="C14" s="190">
        <v>0.70833333333333337</v>
      </c>
      <c r="D14" s="191"/>
      <c r="E14" s="244" t="s">
        <v>116</v>
      </c>
      <c r="F14" s="196"/>
      <c r="G14" s="196"/>
      <c r="H14" s="245"/>
      <c r="I14" s="27">
        <v>3</v>
      </c>
      <c r="J14" s="28" t="s">
        <v>23</v>
      </c>
      <c r="K14" s="29">
        <v>1</v>
      </c>
      <c r="L14" s="195" t="s">
        <v>83</v>
      </c>
      <c r="M14" s="196"/>
      <c r="N14" s="196"/>
      <c r="O14" s="197"/>
      <c r="P14" s="255" t="s">
        <v>39</v>
      </c>
      <c r="Q14" s="256"/>
      <c r="R14" s="256"/>
      <c r="S14" s="257"/>
      <c r="T14" s="258" t="s">
        <v>117</v>
      </c>
      <c r="U14" s="256"/>
      <c r="V14" s="256"/>
      <c r="W14" s="259"/>
      <c r="X14" s="175" t="s">
        <v>108</v>
      </c>
      <c r="Y14" s="176"/>
      <c r="Z14" s="176"/>
      <c r="AA14" s="176"/>
      <c r="AB14" s="176"/>
      <c r="AC14" s="176"/>
      <c r="AD14" s="177"/>
      <c r="AE14" s="23"/>
      <c r="AF14" s="24"/>
      <c r="AG14" s="24"/>
    </row>
    <row r="15" spans="1:35" ht="15" customHeight="1">
      <c r="A15" s="30">
        <v>4</v>
      </c>
      <c r="B15" s="40">
        <v>44521</v>
      </c>
      <c r="C15" s="203">
        <v>0.77083333333333337</v>
      </c>
      <c r="D15" s="204"/>
      <c r="E15" s="246" t="s">
        <v>39</v>
      </c>
      <c r="F15" s="209"/>
      <c r="G15" s="209"/>
      <c r="H15" s="247"/>
      <c r="I15" s="32">
        <v>0</v>
      </c>
      <c r="J15" s="33" t="s">
        <v>24</v>
      </c>
      <c r="K15" s="34">
        <v>4</v>
      </c>
      <c r="L15" s="208" t="s">
        <v>38</v>
      </c>
      <c r="M15" s="209"/>
      <c r="N15" s="209"/>
      <c r="O15" s="210"/>
      <c r="P15" s="248" t="s">
        <v>115</v>
      </c>
      <c r="Q15" s="249"/>
      <c r="R15" s="249"/>
      <c r="S15" s="250"/>
      <c r="T15" s="251" t="s">
        <v>83</v>
      </c>
      <c r="U15" s="249"/>
      <c r="V15" s="249"/>
      <c r="W15" s="252"/>
      <c r="X15" s="181"/>
      <c r="Y15" s="182"/>
      <c r="Z15" s="182"/>
      <c r="AA15" s="182"/>
      <c r="AB15" s="182"/>
      <c r="AC15" s="182"/>
      <c r="AD15" s="183"/>
      <c r="AE15" s="23"/>
      <c r="AF15" s="24"/>
      <c r="AG15" s="24"/>
    </row>
    <row r="16" spans="1:35" ht="15" customHeight="1">
      <c r="A16" s="25">
        <v>5</v>
      </c>
      <c r="B16" s="36">
        <v>44527</v>
      </c>
      <c r="C16" s="190">
        <v>0.70833333333333337</v>
      </c>
      <c r="D16" s="191"/>
      <c r="E16" s="244" t="s">
        <v>83</v>
      </c>
      <c r="F16" s="196"/>
      <c r="G16" s="196"/>
      <c r="H16" s="245"/>
      <c r="I16" s="27"/>
      <c r="J16" s="28" t="s">
        <v>24</v>
      </c>
      <c r="K16" s="29"/>
      <c r="L16" s="195" t="s">
        <v>113</v>
      </c>
      <c r="M16" s="196"/>
      <c r="N16" s="196"/>
      <c r="O16" s="197"/>
      <c r="P16" s="255" t="s">
        <v>117</v>
      </c>
      <c r="Q16" s="256"/>
      <c r="R16" s="256"/>
      <c r="S16" s="257"/>
      <c r="T16" s="258" t="s">
        <v>114</v>
      </c>
      <c r="U16" s="256"/>
      <c r="V16" s="256"/>
      <c r="W16" s="259"/>
      <c r="X16" s="175" t="s">
        <v>108</v>
      </c>
      <c r="Y16" s="176"/>
      <c r="Z16" s="176"/>
      <c r="AA16" s="176"/>
      <c r="AB16" s="176"/>
      <c r="AC16" s="176"/>
      <c r="AD16" s="177"/>
      <c r="AE16" s="23"/>
      <c r="AF16" s="24"/>
      <c r="AG16" s="24"/>
    </row>
    <row r="17" spans="1:35" ht="15" customHeight="1">
      <c r="A17" s="30">
        <v>6</v>
      </c>
      <c r="B17" s="40">
        <v>44527</v>
      </c>
      <c r="C17" s="203">
        <v>0.77083333333333337</v>
      </c>
      <c r="D17" s="204"/>
      <c r="E17" s="246" t="s">
        <v>117</v>
      </c>
      <c r="F17" s="209"/>
      <c r="G17" s="209"/>
      <c r="H17" s="209"/>
      <c r="I17" s="32"/>
      <c r="J17" s="33" t="s">
        <v>24</v>
      </c>
      <c r="K17" s="34"/>
      <c r="L17" s="208" t="s">
        <v>114</v>
      </c>
      <c r="M17" s="209"/>
      <c r="N17" s="209"/>
      <c r="O17" s="210"/>
      <c r="P17" s="248" t="s">
        <v>83</v>
      </c>
      <c r="Q17" s="249"/>
      <c r="R17" s="249"/>
      <c r="S17" s="250"/>
      <c r="T17" s="251" t="s">
        <v>112</v>
      </c>
      <c r="U17" s="249"/>
      <c r="V17" s="249"/>
      <c r="W17" s="252"/>
      <c r="X17" s="181"/>
      <c r="Y17" s="182"/>
      <c r="Z17" s="182"/>
      <c r="AA17" s="182"/>
      <c r="AB17" s="182"/>
      <c r="AC17" s="182"/>
      <c r="AD17" s="183"/>
      <c r="AE17" s="23"/>
      <c r="AF17" s="24"/>
      <c r="AG17" s="24"/>
    </row>
    <row r="18" spans="1:35" ht="15" customHeight="1">
      <c r="A18" s="68">
        <v>7</v>
      </c>
      <c r="B18" s="121">
        <v>44528</v>
      </c>
      <c r="C18" s="267">
        <v>0.41666666666666669</v>
      </c>
      <c r="D18" s="268"/>
      <c r="E18" s="192" t="s">
        <v>43</v>
      </c>
      <c r="F18" s="193"/>
      <c r="G18" s="193"/>
      <c r="H18" s="193"/>
      <c r="I18" s="52"/>
      <c r="J18" s="53" t="s">
        <v>24</v>
      </c>
      <c r="K18" s="54"/>
      <c r="L18" s="194" t="s">
        <v>45</v>
      </c>
      <c r="M18" s="353"/>
      <c r="N18" s="353"/>
      <c r="O18" s="354"/>
      <c r="P18" s="198" t="s">
        <v>41</v>
      </c>
      <c r="Q18" s="199"/>
      <c r="R18" s="199"/>
      <c r="S18" s="200"/>
      <c r="T18" s="201" t="s">
        <v>44</v>
      </c>
      <c r="U18" s="199"/>
      <c r="V18" s="199"/>
      <c r="W18" s="202"/>
      <c r="X18" s="175" t="s">
        <v>106</v>
      </c>
      <c r="Y18" s="176"/>
      <c r="Z18" s="176"/>
      <c r="AA18" s="176"/>
      <c r="AB18" s="176"/>
      <c r="AC18" s="176"/>
      <c r="AD18" s="177"/>
      <c r="AE18" s="23"/>
      <c r="AF18" s="24"/>
      <c r="AG18" s="24"/>
    </row>
    <row r="19" spans="1:35" ht="15" customHeight="1">
      <c r="A19" s="69">
        <v>8</v>
      </c>
      <c r="B19" s="122">
        <v>44528</v>
      </c>
      <c r="C19" s="355">
        <v>0.5</v>
      </c>
      <c r="D19" s="356"/>
      <c r="E19" s="357" t="s">
        <v>42</v>
      </c>
      <c r="F19" s="358"/>
      <c r="G19" s="358"/>
      <c r="H19" s="358"/>
      <c r="I19" s="55"/>
      <c r="J19" s="56" t="s">
        <v>24</v>
      </c>
      <c r="K19" s="57"/>
      <c r="L19" s="359" t="s">
        <v>46</v>
      </c>
      <c r="M19" s="358"/>
      <c r="N19" s="358"/>
      <c r="O19" s="360"/>
      <c r="P19" s="361" t="s">
        <v>43</v>
      </c>
      <c r="Q19" s="340"/>
      <c r="R19" s="340"/>
      <c r="S19" s="362"/>
      <c r="T19" s="339" t="s">
        <v>45</v>
      </c>
      <c r="U19" s="340"/>
      <c r="V19" s="340"/>
      <c r="W19" s="341"/>
      <c r="X19" s="178"/>
      <c r="Y19" s="179"/>
      <c r="Z19" s="179"/>
      <c r="AA19" s="179"/>
      <c r="AB19" s="179"/>
      <c r="AC19" s="179"/>
      <c r="AD19" s="180"/>
      <c r="AE19" s="23"/>
      <c r="AF19" s="24"/>
      <c r="AG19" s="24"/>
    </row>
    <row r="20" spans="1:35" ht="15" customHeight="1">
      <c r="A20" s="39">
        <v>9</v>
      </c>
      <c r="B20" s="58">
        <v>44528</v>
      </c>
      <c r="C20" s="342">
        <v>0.58333333333333337</v>
      </c>
      <c r="D20" s="343"/>
      <c r="E20" s="344" t="s">
        <v>41</v>
      </c>
      <c r="F20" s="345"/>
      <c r="G20" s="345"/>
      <c r="H20" s="345"/>
      <c r="I20" s="59"/>
      <c r="J20" s="60" t="s">
        <v>24</v>
      </c>
      <c r="K20" s="61"/>
      <c r="L20" s="346" t="s">
        <v>44</v>
      </c>
      <c r="M20" s="345"/>
      <c r="N20" s="345"/>
      <c r="O20" s="347"/>
      <c r="P20" s="348" t="s">
        <v>42</v>
      </c>
      <c r="Q20" s="349"/>
      <c r="R20" s="349"/>
      <c r="S20" s="350"/>
      <c r="T20" s="351" t="s">
        <v>46</v>
      </c>
      <c r="U20" s="349"/>
      <c r="V20" s="349"/>
      <c r="W20" s="352"/>
      <c r="X20" s="230"/>
      <c r="Y20" s="231"/>
      <c r="Z20" s="231"/>
      <c r="AA20" s="231"/>
      <c r="AB20" s="231"/>
      <c r="AC20" s="231"/>
      <c r="AD20" s="232"/>
      <c r="AE20" s="38"/>
      <c r="AF20" s="38"/>
      <c r="AG20" s="24"/>
    </row>
    <row r="21" spans="1:35" ht="7.5" customHeight="1">
      <c r="A21" s="16"/>
      <c r="B21" s="62"/>
      <c r="C21" s="63"/>
      <c r="D21" s="6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4"/>
      <c r="Q21" s="64"/>
      <c r="R21" s="64"/>
      <c r="S21" s="64"/>
      <c r="T21" s="64"/>
      <c r="U21" s="64"/>
      <c r="V21" s="64"/>
      <c r="W21" s="62"/>
      <c r="X21" s="62"/>
      <c r="Y21" s="62"/>
      <c r="Z21" s="65"/>
      <c r="AA21" s="66"/>
      <c r="AB21" s="67"/>
      <c r="AC21" s="67"/>
      <c r="AD21" s="63"/>
      <c r="AE21" s="41"/>
      <c r="AF21" s="43"/>
      <c r="AG21" s="43"/>
      <c r="AH21" s="43"/>
      <c r="AI21" s="43"/>
    </row>
    <row r="22" spans="1:35" ht="15" customHeight="1">
      <c r="A22" s="233" t="s">
        <v>25</v>
      </c>
      <c r="B22" s="234"/>
      <c r="C22" s="235" t="str">
        <f>B23</f>
        <v>ベガルタ</v>
      </c>
      <c r="D22" s="236"/>
      <c r="E22" s="237"/>
      <c r="F22" s="235" t="str">
        <f>B25</f>
        <v>仙台FC</v>
      </c>
      <c r="G22" s="236"/>
      <c r="H22" s="237"/>
      <c r="I22" s="235" t="str">
        <f>B27</f>
        <v>AC.AZZURRI</v>
      </c>
      <c r="J22" s="236"/>
      <c r="K22" s="237"/>
      <c r="L22" s="238" t="s">
        <v>26</v>
      </c>
      <c r="M22" s="239"/>
      <c r="N22" s="240" t="s">
        <v>27</v>
      </c>
      <c r="O22" s="240"/>
      <c r="P22" s="240" t="s">
        <v>28</v>
      </c>
      <c r="Q22" s="240"/>
      <c r="R22" s="238" t="s">
        <v>29</v>
      </c>
      <c r="S22" s="241"/>
      <c r="T22" s="238" t="s">
        <v>30</v>
      </c>
      <c r="U22" s="241"/>
      <c r="Y22" s="16"/>
      <c r="AA22" s="14"/>
      <c r="AC22" s="44"/>
    </row>
    <row r="23" spans="1:35" ht="15" customHeight="1">
      <c r="A23" s="220">
        <v>1</v>
      </c>
      <c r="B23" s="280" t="s">
        <v>17</v>
      </c>
      <c r="C23" s="224" t="str">
        <f>IF(OR(C24="",E24=""),"",IF(C24=E24,"△",IF(C24&gt;E24,"○","●")))</f>
        <v/>
      </c>
      <c r="D23" s="225"/>
      <c r="E23" s="226"/>
      <c r="F23" s="224" t="str">
        <f>IF(OR(F24="",H24=""),"",IF(F24=H24,"△",IF(F24&gt;H24,"○","●")))</f>
        <v/>
      </c>
      <c r="G23" s="225"/>
      <c r="H23" s="226"/>
      <c r="I23" s="224" t="str">
        <f>IF(OR(I24="",K24=""),"",IF(I24=K24,"△",IF(I24&gt;K24,"○","●")))</f>
        <v>○</v>
      </c>
      <c r="J23" s="225"/>
      <c r="K23" s="226"/>
      <c r="L23" s="216">
        <f>SUM(W23:W24)</f>
        <v>3</v>
      </c>
      <c r="M23" s="227"/>
      <c r="N23" s="216">
        <f>X23</f>
        <v>3</v>
      </c>
      <c r="O23" s="217"/>
      <c r="P23" s="216">
        <f>X24</f>
        <v>1</v>
      </c>
      <c r="Q23" s="217"/>
      <c r="R23" s="216">
        <f>SUM(X23-X24)</f>
        <v>2</v>
      </c>
      <c r="S23" s="217"/>
      <c r="T23" s="216"/>
      <c r="U23" s="217"/>
      <c r="V23" s="215"/>
      <c r="W23" s="45">
        <f>COUNTIF(C23:K24,"○")*3</f>
        <v>3</v>
      </c>
      <c r="X23" s="46">
        <f>SUM(C24+F24+I24)</f>
        <v>3</v>
      </c>
      <c r="Y23" s="23"/>
      <c r="Z23" s="24"/>
      <c r="AA23" s="24"/>
    </row>
    <row r="24" spans="1:35" ht="15" customHeight="1">
      <c r="A24" s="221"/>
      <c r="B24" s="243"/>
      <c r="C24" s="47"/>
      <c r="D24" s="48"/>
      <c r="E24" s="49"/>
      <c r="F24" s="47"/>
      <c r="G24" s="48" t="s">
        <v>31</v>
      </c>
      <c r="H24" s="49"/>
      <c r="I24" s="47">
        <v>3</v>
      </c>
      <c r="J24" s="48" t="s">
        <v>31</v>
      </c>
      <c r="K24" s="49">
        <v>1</v>
      </c>
      <c r="L24" s="228"/>
      <c r="M24" s="229"/>
      <c r="N24" s="218"/>
      <c r="O24" s="219"/>
      <c r="P24" s="218"/>
      <c r="Q24" s="219"/>
      <c r="R24" s="218"/>
      <c r="S24" s="219"/>
      <c r="T24" s="218"/>
      <c r="U24" s="219"/>
      <c r="V24" s="215"/>
      <c r="W24" s="45">
        <f>COUNTIF(C23:K24,"△")</f>
        <v>0</v>
      </c>
      <c r="X24" s="46">
        <f>SUM(E24+H24+K24)</f>
        <v>1</v>
      </c>
      <c r="Y24" s="23"/>
      <c r="Z24" s="24"/>
      <c r="AA24" s="24"/>
    </row>
    <row r="25" spans="1:35" ht="15" customHeight="1">
      <c r="A25" s="220">
        <v>2</v>
      </c>
      <c r="B25" s="222" t="s">
        <v>2</v>
      </c>
      <c r="C25" s="224" t="str">
        <f>IF(OR(C26="",E26=""),"",IF(C26=E26,"△",IF(C26&gt;E26,"○","●")))</f>
        <v/>
      </c>
      <c r="D25" s="225"/>
      <c r="E25" s="226"/>
      <c r="F25" s="224" t="str">
        <f>IF(OR(F26="",H26=""),"",IF(F26=H26,"△",IF(F26&gt;H26,"○","●")))</f>
        <v/>
      </c>
      <c r="G25" s="225"/>
      <c r="H25" s="226"/>
      <c r="I25" s="224" t="str">
        <f>IF(OR(I26="",K26=""),"",IF(I26=K26,"△",IF(I26&gt;K26,"○","●")))</f>
        <v>●</v>
      </c>
      <c r="J25" s="225"/>
      <c r="K25" s="226"/>
      <c r="L25" s="216">
        <f>SUM(W25:W26)</f>
        <v>0</v>
      </c>
      <c r="M25" s="227"/>
      <c r="N25" s="216">
        <f>X25</f>
        <v>1</v>
      </c>
      <c r="O25" s="217"/>
      <c r="P25" s="216">
        <f>X26</f>
        <v>3</v>
      </c>
      <c r="Q25" s="217"/>
      <c r="R25" s="216">
        <f>SUM(X25-X26)</f>
        <v>-2</v>
      </c>
      <c r="S25" s="217"/>
      <c r="T25" s="216"/>
      <c r="U25" s="217"/>
      <c r="V25" s="215"/>
      <c r="W25" s="45">
        <f>COUNTIF(C25:K26,"○")*3</f>
        <v>0</v>
      </c>
      <c r="X25" s="46">
        <f>SUM(C26+F26+I26)</f>
        <v>1</v>
      </c>
      <c r="Y25" s="23"/>
      <c r="Z25" s="24"/>
      <c r="AA25" s="24"/>
    </row>
    <row r="26" spans="1:35" ht="15" customHeight="1">
      <c r="A26" s="221"/>
      <c r="B26" s="223"/>
      <c r="C26" s="47"/>
      <c r="D26" s="48" t="s">
        <v>31</v>
      </c>
      <c r="E26" s="49"/>
      <c r="F26" s="47"/>
      <c r="G26" s="48"/>
      <c r="H26" s="49"/>
      <c r="I26" s="47">
        <v>1</v>
      </c>
      <c r="J26" s="48" t="s">
        <v>31</v>
      </c>
      <c r="K26" s="49">
        <v>3</v>
      </c>
      <c r="L26" s="228"/>
      <c r="M26" s="229"/>
      <c r="N26" s="218"/>
      <c r="O26" s="219"/>
      <c r="P26" s="218"/>
      <c r="Q26" s="219"/>
      <c r="R26" s="218"/>
      <c r="S26" s="219"/>
      <c r="T26" s="218"/>
      <c r="U26" s="219"/>
      <c r="V26" s="215"/>
      <c r="W26" s="45">
        <f>COUNTIF(C25:K26,"△")</f>
        <v>0</v>
      </c>
      <c r="X26" s="46">
        <f>SUM(E26+H26+K26)</f>
        <v>3</v>
      </c>
      <c r="Y26" s="23"/>
      <c r="Z26" s="24"/>
      <c r="AA26" s="24"/>
    </row>
    <row r="27" spans="1:35" ht="15" customHeight="1">
      <c r="A27" s="220">
        <v>3</v>
      </c>
      <c r="B27" s="222" t="s">
        <v>47</v>
      </c>
      <c r="C27" s="224" t="str">
        <f>IF(OR(C28="",E28=""),"",IF(C28=E28,"△",IF(C28&gt;E28,"○","●")))</f>
        <v>●</v>
      </c>
      <c r="D27" s="225"/>
      <c r="E27" s="226"/>
      <c r="F27" s="224" t="str">
        <f>IF(OR(F28="",H28=""),"",IF(F28=H28,"△",IF(F28&gt;H28,"○","●")))</f>
        <v>○</v>
      </c>
      <c r="G27" s="225"/>
      <c r="H27" s="226"/>
      <c r="I27" s="224" t="str">
        <f>IF(OR(I28="",K28=""),"",IF(I28=K28,"△",IF(I28&gt;K28,"○","●")))</f>
        <v/>
      </c>
      <c r="J27" s="225"/>
      <c r="K27" s="226"/>
      <c r="L27" s="216">
        <f>SUM(W27:W28)</f>
        <v>3</v>
      </c>
      <c r="M27" s="227"/>
      <c r="N27" s="216">
        <f>X27</f>
        <v>4</v>
      </c>
      <c r="O27" s="217"/>
      <c r="P27" s="216">
        <f>X28</f>
        <v>4</v>
      </c>
      <c r="Q27" s="217"/>
      <c r="R27" s="216">
        <f>SUM(X27-X28)</f>
        <v>0</v>
      </c>
      <c r="S27" s="217"/>
      <c r="T27" s="216"/>
      <c r="U27" s="217"/>
      <c r="V27" s="215"/>
      <c r="W27" s="45">
        <f>COUNTIF(C27:K28,"○")*3</f>
        <v>3</v>
      </c>
      <c r="X27" s="46">
        <f>SUM(C28+F28+I28)</f>
        <v>4</v>
      </c>
      <c r="Y27" s="23"/>
      <c r="Z27" s="24"/>
      <c r="AA27" s="24"/>
    </row>
    <row r="28" spans="1:35" ht="15" customHeight="1">
      <c r="A28" s="221"/>
      <c r="B28" s="223"/>
      <c r="C28" s="47">
        <v>1</v>
      </c>
      <c r="D28" s="48" t="s">
        <v>31</v>
      </c>
      <c r="E28" s="49">
        <v>3</v>
      </c>
      <c r="F28" s="47">
        <v>3</v>
      </c>
      <c r="G28" s="48" t="s">
        <v>31</v>
      </c>
      <c r="H28" s="49">
        <v>1</v>
      </c>
      <c r="I28" s="47"/>
      <c r="J28" s="48"/>
      <c r="K28" s="49"/>
      <c r="L28" s="228"/>
      <c r="M28" s="229"/>
      <c r="N28" s="218"/>
      <c r="O28" s="219"/>
      <c r="P28" s="218"/>
      <c r="Q28" s="219"/>
      <c r="R28" s="218"/>
      <c r="S28" s="219"/>
      <c r="T28" s="218"/>
      <c r="U28" s="219"/>
      <c r="V28" s="215"/>
      <c r="W28" s="45">
        <f>COUNTIF(C27:K28,"△")</f>
        <v>0</v>
      </c>
      <c r="X28" s="46">
        <f>SUM(E28+H28+K28)</f>
        <v>4</v>
      </c>
      <c r="Y28" s="23"/>
      <c r="Z28" s="24"/>
      <c r="AA28" s="24"/>
    </row>
    <row r="29" spans="1:35" ht="14.25" customHeight="1">
      <c r="AE29" s="41"/>
      <c r="AF29" s="43"/>
      <c r="AG29" s="43"/>
      <c r="AH29" s="43"/>
      <c r="AI29" s="43"/>
    </row>
    <row r="30" spans="1:35" ht="15" customHeight="1">
      <c r="A30" s="233" t="s">
        <v>25</v>
      </c>
      <c r="B30" s="234"/>
      <c r="C30" s="235" t="str">
        <f>B31</f>
        <v>FCみやぎ</v>
      </c>
      <c r="D30" s="236"/>
      <c r="E30" s="237"/>
      <c r="F30" s="235" t="str">
        <f>B33</f>
        <v>FC.FRESCA</v>
      </c>
      <c r="G30" s="236"/>
      <c r="H30" s="237"/>
      <c r="I30" s="235" t="str">
        <f>B35</f>
        <v>塩釜FC</v>
      </c>
      <c r="J30" s="236"/>
      <c r="K30" s="237"/>
      <c r="L30" s="238" t="s">
        <v>26</v>
      </c>
      <c r="M30" s="239"/>
      <c r="N30" s="240" t="s">
        <v>27</v>
      </c>
      <c r="O30" s="240"/>
      <c r="P30" s="240" t="s">
        <v>28</v>
      </c>
      <c r="Q30" s="240"/>
      <c r="R30" s="238" t="s">
        <v>29</v>
      </c>
      <c r="S30" s="241"/>
      <c r="T30" s="238" t="s">
        <v>30</v>
      </c>
      <c r="U30" s="241"/>
      <c r="Y30" s="16"/>
      <c r="AA30" s="14"/>
      <c r="AC30" s="44"/>
    </row>
    <row r="31" spans="1:35" ht="15" customHeight="1">
      <c r="A31" s="220">
        <v>1</v>
      </c>
      <c r="B31" s="280" t="s">
        <v>5</v>
      </c>
      <c r="C31" s="224" t="str">
        <f>IF(OR(C32="",E32=""),"",IF(C32=E32,"△",IF(C32&gt;E32,"○","●")))</f>
        <v/>
      </c>
      <c r="D31" s="225"/>
      <c r="E31" s="226"/>
      <c r="F31" s="224" t="str">
        <f>IF(OR(F32="",H32=""),"",IF(F32=H32,"△",IF(F32&gt;H32,"○","●")))</f>
        <v/>
      </c>
      <c r="G31" s="225"/>
      <c r="H31" s="226"/>
      <c r="I31" s="224" t="str">
        <f>IF(OR(I32="",K32=""),"",IF(I32=K32,"△",IF(I32&gt;K32,"○","●")))</f>
        <v>○</v>
      </c>
      <c r="J31" s="225"/>
      <c r="K31" s="226"/>
      <c r="L31" s="216">
        <f>SUM(W31:W32)</f>
        <v>3</v>
      </c>
      <c r="M31" s="227"/>
      <c r="N31" s="216">
        <f>X31</f>
        <v>2</v>
      </c>
      <c r="O31" s="217"/>
      <c r="P31" s="216">
        <f>X32</f>
        <v>1</v>
      </c>
      <c r="Q31" s="217"/>
      <c r="R31" s="216">
        <f>SUM(X31-X32)</f>
        <v>1</v>
      </c>
      <c r="S31" s="217"/>
      <c r="T31" s="216"/>
      <c r="U31" s="217"/>
      <c r="V31" s="215"/>
      <c r="W31" s="45">
        <f>COUNTIF(C31:K32,"○")*3</f>
        <v>3</v>
      </c>
      <c r="X31" s="46">
        <f>SUM(C32+F32+I32)</f>
        <v>2</v>
      </c>
      <c r="Y31" s="23"/>
      <c r="Z31" s="24"/>
      <c r="AA31" s="24"/>
    </row>
    <row r="32" spans="1:35" ht="15" customHeight="1">
      <c r="A32" s="221"/>
      <c r="B32" s="243"/>
      <c r="C32" s="47"/>
      <c r="D32" s="48"/>
      <c r="E32" s="49"/>
      <c r="F32" s="47"/>
      <c r="G32" s="48" t="s">
        <v>31</v>
      </c>
      <c r="H32" s="49"/>
      <c r="I32" s="47">
        <v>2</v>
      </c>
      <c r="J32" s="48" t="s">
        <v>31</v>
      </c>
      <c r="K32" s="49">
        <v>1</v>
      </c>
      <c r="L32" s="228"/>
      <c r="M32" s="229"/>
      <c r="N32" s="218"/>
      <c r="O32" s="219"/>
      <c r="P32" s="218"/>
      <c r="Q32" s="219"/>
      <c r="R32" s="218"/>
      <c r="S32" s="219"/>
      <c r="T32" s="218"/>
      <c r="U32" s="219"/>
      <c r="V32" s="215"/>
      <c r="W32" s="45">
        <f>COUNTIF(C31:K32,"△")</f>
        <v>0</v>
      </c>
      <c r="X32" s="46">
        <f>SUM(E32+H32+K32)</f>
        <v>1</v>
      </c>
      <c r="Y32" s="23"/>
      <c r="Z32" s="24"/>
      <c r="AA32" s="24"/>
    </row>
    <row r="33" spans="1:33" ht="15" customHeight="1">
      <c r="A33" s="220">
        <v>2</v>
      </c>
      <c r="B33" s="222" t="s">
        <v>48</v>
      </c>
      <c r="C33" s="224" t="str">
        <f>IF(OR(C34="",E34=""),"",IF(C34=E34,"△",IF(C34&gt;E34,"○","●")))</f>
        <v/>
      </c>
      <c r="D33" s="225"/>
      <c r="E33" s="226"/>
      <c r="F33" s="224" t="str">
        <f>IF(OR(F34="",H34=""),"",IF(F34=H34,"△",IF(F34&gt;H34,"○","●")))</f>
        <v/>
      </c>
      <c r="G33" s="225"/>
      <c r="H33" s="226"/>
      <c r="I33" s="224" t="str">
        <f>IF(OR(I34="",K34=""),"",IF(I34=K34,"△",IF(I34&gt;K34,"○","●")))</f>
        <v>○</v>
      </c>
      <c r="J33" s="225"/>
      <c r="K33" s="226"/>
      <c r="L33" s="216">
        <f>SUM(W33:W34)</f>
        <v>3</v>
      </c>
      <c r="M33" s="227"/>
      <c r="N33" s="216">
        <f>X33</f>
        <v>4</v>
      </c>
      <c r="O33" s="217"/>
      <c r="P33" s="216">
        <f>X34</f>
        <v>0</v>
      </c>
      <c r="Q33" s="217"/>
      <c r="R33" s="216">
        <f>SUM(X33-X34)</f>
        <v>4</v>
      </c>
      <c r="S33" s="217"/>
      <c r="T33" s="216"/>
      <c r="U33" s="217"/>
      <c r="V33" s="215"/>
      <c r="W33" s="45">
        <f>COUNTIF(C33:K34,"○")*3</f>
        <v>3</v>
      </c>
      <c r="X33" s="46">
        <f>SUM(C34+F34+I34)</f>
        <v>4</v>
      </c>
      <c r="Y33" s="23"/>
      <c r="Z33" s="24"/>
      <c r="AA33" s="24"/>
    </row>
    <row r="34" spans="1:33" ht="15" customHeight="1">
      <c r="A34" s="221"/>
      <c r="B34" s="223"/>
      <c r="C34" s="47"/>
      <c r="D34" s="48" t="s">
        <v>31</v>
      </c>
      <c r="E34" s="49"/>
      <c r="F34" s="47"/>
      <c r="G34" s="48"/>
      <c r="H34" s="49"/>
      <c r="I34" s="47">
        <v>4</v>
      </c>
      <c r="J34" s="48" t="s">
        <v>31</v>
      </c>
      <c r="K34" s="49">
        <v>0</v>
      </c>
      <c r="L34" s="228"/>
      <c r="M34" s="229"/>
      <c r="N34" s="218"/>
      <c r="O34" s="219"/>
      <c r="P34" s="218"/>
      <c r="Q34" s="219"/>
      <c r="R34" s="218"/>
      <c r="S34" s="219"/>
      <c r="T34" s="218"/>
      <c r="U34" s="219"/>
      <c r="V34" s="215"/>
      <c r="W34" s="45">
        <f>COUNTIF(C33:K34,"△")</f>
        <v>0</v>
      </c>
      <c r="X34" s="46">
        <f>SUM(E34+H34+K34)</f>
        <v>0</v>
      </c>
      <c r="Y34" s="23"/>
      <c r="Z34" s="24"/>
      <c r="AA34" s="24"/>
    </row>
    <row r="35" spans="1:33" ht="15" customHeight="1">
      <c r="A35" s="220">
        <v>3</v>
      </c>
      <c r="B35" s="222" t="s">
        <v>1</v>
      </c>
      <c r="C35" s="224" t="str">
        <f>IF(OR(C36="",E36=""),"",IF(C36=E36,"△",IF(C36&gt;E36,"○","●")))</f>
        <v>●</v>
      </c>
      <c r="D35" s="225"/>
      <c r="E35" s="226"/>
      <c r="F35" s="224" t="str">
        <f>IF(OR(F36="",H36=""),"",IF(F36=H36,"△",IF(F36&gt;H36,"○","●")))</f>
        <v>●</v>
      </c>
      <c r="G35" s="225"/>
      <c r="H35" s="226"/>
      <c r="I35" s="224" t="str">
        <f>IF(OR(I36="",K36=""),"",IF(I36=K36,"△",IF(I36&gt;K36,"○","●")))</f>
        <v/>
      </c>
      <c r="J35" s="225"/>
      <c r="K35" s="226"/>
      <c r="L35" s="216">
        <f>SUM(W35:W36)</f>
        <v>0</v>
      </c>
      <c r="M35" s="227"/>
      <c r="N35" s="216">
        <f>X35</f>
        <v>1</v>
      </c>
      <c r="O35" s="217"/>
      <c r="P35" s="216">
        <f>X36</f>
        <v>6</v>
      </c>
      <c r="Q35" s="217"/>
      <c r="R35" s="216">
        <f>SUM(X35-X36)</f>
        <v>-5</v>
      </c>
      <c r="S35" s="217"/>
      <c r="T35" s="216"/>
      <c r="U35" s="217"/>
      <c r="V35" s="215"/>
      <c r="W35" s="45">
        <f>COUNTIF(C35:K36,"○")*3</f>
        <v>0</v>
      </c>
      <c r="X35" s="46">
        <f>SUM(C36+F36+I36)</f>
        <v>1</v>
      </c>
      <c r="Y35" s="23"/>
      <c r="Z35" s="24"/>
      <c r="AA35" s="24"/>
    </row>
    <row r="36" spans="1:33" ht="15" customHeight="1">
      <c r="A36" s="221"/>
      <c r="B36" s="223"/>
      <c r="C36" s="47">
        <v>1</v>
      </c>
      <c r="D36" s="48" t="s">
        <v>31</v>
      </c>
      <c r="E36" s="49">
        <v>2</v>
      </c>
      <c r="F36" s="47">
        <v>0</v>
      </c>
      <c r="G36" s="48"/>
      <c r="H36" s="49">
        <v>4</v>
      </c>
      <c r="I36" s="47"/>
      <c r="J36" s="48"/>
      <c r="K36" s="49"/>
      <c r="L36" s="228"/>
      <c r="M36" s="229"/>
      <c r="N36" s="218"/>
      <c r="O36" s="219"/>
      <c r="P36" s="218"/>
      <c r="Q36" s="219"/>
      <c r="R36" s="218"/>
      <c r="S36" s="219"/>
      <c r="T36" s="218"/>
      <c r="U36" s="219"/>
      <c r="V36" s="215"/>
      <c r="W36" s="45">
        <f>COUNTIF(C35:K36,"△")</f>
        <v>0</v>
      </c>
      <c r="X36" s="46">
        <f>SUM(E36+H36+K36)</f>
        <v>6</v>
      </c>
      <c r="Y36" s="23"/>
      <c r="Z36" s="24"/>
      <c r="AA36" s="24"/>
    </row>
    <row r="37" spans="1:33" ht="15" customHeight="1">
      <c r="A37" s="70"/>
      <c r="B37" s="71"/>
      <c r="C37" s="72"/>
      <c r="D37" s="72"/>
      <c r="E37" s="73"/>
      <c r="F37" s="73"/>
      <c r="G37" s="73"/>
      <c r="H37" s="73"/>
      <c r="I37" s="73"/>
      <c r="J37" s="73"/>
      <c r="K37" s="73"/>
      <c r="L37" s="74"/>
      <c r="M37" s="74"/>
      <c r="N37" s="75"/>
      <c r="O37" s="75"/>
      <c r="P37" s="75"/>
      <c r="Q37" s="75"/>
      <c r="R37" s="75"/>
      <c r="S37" s="75"/>
      <c r="T37" s="75"/>
      <c r="U37" s="75"/>
      <c r="V37" s="43"/>
      <c r="W37" s="45"/>
      <c r="X37" s="46"/>
      <c r="Y37" s="23"/>
      <c r="Z37" s="24"/>
      <c r="AA37" s="24"/>
    </row>
    <row r="38" spans="1:33" ht="15" customHeight="1">
      <c r="A38" s="260" t="s">
        <v>53</v>
      </c>
      <c r="B38" s="260"/>
      <c r="C38" s="260"/>
      <c r="D38" s="260"/>
      <c r="AB38" s="21"/>
      <c r="AC38" s="21"/>
      <c r="AD38" s="21"/>
    </row>
    <row r="39" spans="1:33" ht="12" customHeight="1">
      <c r="A39" s="22"/>
      <c r="B39" s="22" t="s">
        <v>18</v>
      </c>
      <c r="C39" s="261" t="s">
        <v>19</v>
      </c>
      <c r="D39" s="262"/>
      <c r="E39" s="263" t="s">
        <v>20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5"/>
      <c r="P39" s="266" t="s">
        <v>21</v>
      </c>
      <c r="Q39" s="266"/>
      <c r="R39" s="266"/>
      <c r="S39" s="266"/>
      <c r="T39" s="266"/>
      <c r="U39" s="266"/>
      <c r="V39" s="266"/>
      <c r="W39" s="266"/>
      <c r="X39" s="266" t="s">
        <v>33</v>
      </c>
      <c r="Y39" s="266"/>
      <c r="Z39" s="266"/>
      <c r="AA39" s="266"/>
      <c r="AB39" s="266"/>
      <c r="AC39" s="266"/>
      <c r="AD39" s="266"/>
    </row>
    <row r="40" spans="1:33" ht="15" customHeight="1">
      <c r="A40" s="25">
        <v>1</v>
      </c>
      <c r="B40" s="173">
        <v>44485</v>
      </c>
      <c r="C40" s="190">
        <v>0.70833333333333337</v>
      </c>
      <c r="D40" s="191"/>
      <c r="E40" s="283" t="s">
        <v>207</v>
      </c>
      <c r="F40" s="284"/>
      <c r="G40" s="284"/>
      <c r="H40" s="315"/>
      <c r="I40" s="27">
        <v>1</v>
      </c>
      <c r="J40" s="28" t="s">
        <v>34</v>
      </c>
      <c r="K40" s="29">
        <v>0</v>
      </c>
      <c r="L40" s="285" t="s">
        <v>183</v>
      </c>
      <c r="M40" s="284"/>
      <c r="N40" s="284"/>
      <c r="O40" s="286"/>
      <c r="P40" s="287" t="str">
        <f>E41</f>
        <v>FC FUORICLASSE</v>
      </c>
      <c r="Q40" s="288"/>
      <c r="R40" s="288"/>
      <c r="S40" s="289"/>
      <c r="T40" s="290" t="str">
        <f>L41</f>
        <v>ラソス</v>
      </c>
      <c r="U40" s="288"/>
      <c r="V40" s="288"/>
      <c r="W40" s="291"/>
      <c r="X40" s="175" t="s">
        <v>186</v>
      </c>
      <c r="Y40" s="176"/>
      <c r="Z40" s="176"/>
      <c r="AA40" s="176"/>
      <c r="AB40" s="176"/>
      <c r="AC40" s="176"/>
      <c r="AD40" s="177"/>
      <c r="AE40" s="23"/>
      <c r="AF40" s="24"/>
      <c r="AG40" s="24"/>
    </row>
    <row r="41" spans="1:33" ht="15" customHeight="1">
      <c r="A41" s="30">
        <v>2</v>
      </c>
      <c r="B41" s="174"/>
      <c r="C41" s="203">
        <v>0.77083333333333337</v>
      </c>
      <c r="D41" s="204"/>
      <c r="E41" s="294" t="s">
        <v>208</v>
      </c>
      <c r="F41" s="295"/>
      <c r="G41" s="295"/>
      <c r="H41" s="296"/>
      <c r="I41" s="32">
        <v>25</v>
      </c>
      <c r="J41" s="33" t="s">
        <v>34</v>
      </c>
      <c r="K41" s="34">
        <v>0</v>
      </c>
      <c r="L41" s="297" t="s">
        <v>120</v>
      </c>
      <c r="M41" s="295"/>
      <c r="N41" s="295"/>
      <c r="O41" s="298"/>
      <c r="P41" s="299" t="str">
        <f>E40</f>
        <v>FC Resilience</v>
      </c>
      <c r="Q41" s="300"/>
      <c r="R41" s="300"/>
      <c r="S41" s="301"/>
      <c r="T41" s="302" t="str">
        <f>L40</f>
        <v>東六クラブ</v>
      </c>
      <c r="U41" s="300"/>
      <c r="V41" s="300"/>
      <c r="W41" s="303"/>
      <c r="X41" s="181"/>
      <c r="Y41" s="182"/>
      <c r="Z41" s="182"/>
      <c r="AA41" s="182"/>
      <c r="AB41" s="182"/>
      <c r="AC41" s="182"/>
      <c r="AD41" s="183"/>
      <c r="AE41" s="23"/>
      <c r="AF41" s="24"/>
      <c r="AG41" s="24"/>
    </row>
    <row r="42" spans="1:33" ht="15" customHeight="1">
      <c r="A42" s="134">
        <v>3</v>
      </c>
      <c r="B42" s="144">
        <v>44499</v>
      </c>
      <c r="C42" s="273">
        <v>0.41666666666666669</v>
      </c>
      <c r="D42" s="274"/>
      <c r="E42" s="329" t="s">
        <v>185</v>
      </c>
      <c r="F42" s="330"/>
      <c r="G42" s="330"/>
      <c r="H42" s="331"/>
      <c r="I42" s="145">
        <v>0</v>
      </c>
      <c r="J42" s="146" t="s">
        <v>34</v>
      </c>
      <c r="K42" s="147">
        <v>3</v>
      </c>
      <c r="L42" s="332" t="s">
        <v>183</v>
      </c>
      <c r="M42" s="330"/>
      <c r="N42" s="330"/>
      <c r="O42" s="333"/>
      <c r="P42" s="310" t="str">
        <f>E40</f>
        <v>FC Resilience</v>
      </c>
      <c r="Q42" s="311"/>
      <c r="R42" s="311"/>
      <c r="S42" s="312"/>
      <c r="T42" s="313" t="str">
        <f>L43</f>
        <v>FC FUORICLASSE</v>
      </c>
      <c r="U42" s="311"/>
      <c r="V42" s="311"/>
      <c r="W42" s="314"/>
      <c r="X42" s="170" t="s">
        <v>187</v>
      </c>
      <c r="Y42" s="171"/>
      <c r="Z42" s="171"/>
      <c r="AA42" s="171"/>
      <c r="AB42" s="171"/>
      <c r="AC42" s="171"/>
      <c r="AD42" s="172"/>
      <c r="AE42" s="23"/>
      <c r="AF42" s="24"/>
      <c r="AG42" s="24"/>
    </row>
    <row r="43" spans="1:33" ht="15" customHeight="1">
      <c r="A43" s="68">
        <v>4</v>
      </c>
      <c r="B43" s="168">
        <v>44506</v>
      </c>
      <c r="C43" s="267">
        <v>0.41666666666666669</v>
      </c>
      <c r="D43" s="268"/>
      <c r="E43" s="324" t="s">
        <v>185</v>
      </c>
      <c r="F43" s="325"/>
      <c r="G43" s="325"/>
      <c r="H43" s="326"/>
      <c r="I43" s="137">
        <v>0</v>
      </c>
      <c r="J43" s="53" t="s">
        <v>34</v>
      </c>
      <c r="K43" s="54">
        <v>8</v>
      </c>
      <c r="L43" s="327" t="s">
        <v>208</v>
      </c>
      <c r="M43" s="325"/>
      <c r="N43" s="325"/>
      <c r="O43" s="328"/>
      <c r="P43" s="287" t="str">
        <f>E44</f>
        <v>ラソス</v>
      </c>
      <c r="Q43" s="288"/>
      <c r="R43" s="288"/>
      <c r="S43" s="289"/>
      <c r="T43" s="290" t="str">
        <f>L44</f>
        <v>FC Resilience</v>
      </c>
      <c r="U43" s="288"/>
      <c r="V43" s="288"/>
      <c r="W43" s="291"/>
      <c r="X43" s="318" t="s">
        <v>187</v>
      </c>
      <c r="Y43" s="319"/>
      <c r="Z43" s="319"/>
      <c r="AA43" s="319"/>
      <c r="AB43" s="319"/>
      <c r="AC43" s="319"/>
      <c r="AD43" s="320"/>
      <c r="AE43" s="23"/>
      <c r="AF43" s="24"/>
      <c r="AG43" s="24"/>
    </row>
    <row r="44" spans="1:33" ht="15" customHeight="1">
      <c r="A44" s="39">
        <v>5</v>
      </c>
      <c r="B44" s="169"/>
      <c r="C44" s="213">
        <v>0.47916666666666669</v>
      </c>
      <c r="D44" s="214"/>
      <c r="E44" s="334" t="s">
        <v>120</v>
      </c>
      <c r="F44" s="335"/>
      <c r="G44" s="335"/>
      <c r="H44" s="336"/>
      <c r="I44" s="148">
        <v>0</v>
      </c>
      <c r="J44" s="149" t="s">
        <v>34</v>
      </c>
      <c r="K44" s="150">
        <v>6</v>
      </c>
      <c r="L44" s="337" t="s">
        <v>207</v>
      </c>
      <c r="M44" s="335"/>
      <c r="N44" s="335"/>
      <c r="O44" s="338"/>
      <c r="P44" s="299" t="str">
        <f>E43</f>
        <v>多賀城FC</v>
      </c>
      <c r="Q44" s="300"/>
      <c r="R44" s="300"/>
      <c r="S44" s="301"/>
      <c r="T44" s="302" t="str">
        <f>L43</f>
        <v>FC FUORICLASSE</v>
      </c>
      <c r="U44" s="300"/>
      <c r="V44" s="300"/>
      <c r="W44" s="303"/>
      <c r="X44" s="321"/>
      <c r="Y44" s="322"/>
      <c r="Z44" s="322"/>
      <c r="AA44" s="322"/>
      <c r="AB44" s="322"/>
      <c r="AC44" s="322"/>
      <c r="AD44" s="323"/>
      <c r="AE44" s="23"/>
      <c r="AF44" s="24"/>
      <c r="AG44" s="24"/>
    </row>
    <row r="45" spans="1:33" ht="15" customHeight="1">
      <c r="A45" s="139">
        <v>6</v>
      </c>
      <c r="B45" s="140">
        <v>44507</v>
      </c>
      <c r="C45" s="304">
        <v>0.5625</v>
      </c>
      <c r="D45" s="305"/>
      <c r="E45" s="306" t="s">
        <v>208</v>
      </c>
      <c r="F45" s="307"/>
      <c r="G45" s="307"/>
      <c r="H45" s="307"/>
      <c r="I45" s="141">
        <v>19</v>
      </c>
      <c r="J45" s="142" t="s">
        <v>34</v>
      </c>
      <c r="K45" s="143">
        <v>0</v>
      </c>
      <c r="L45" s="308" t="s">
        <v>207</v>
      </c>
      <c r="M45" s="307"/>
      <c r="N45" s="307"/>
      <c r="O45" s="309"/>
      <c r="P45" s="310" t="str">
        <f>E47</f>
        <v>東六クラブ</v>
      </c>
      <c r="Q45" s="311"/>
      <c r="R45" s="311"/>
      <c r="S45" s="312"/>
      <c r="T45" s="313" t="str">
        <f>L46</f>
        <v>FC Resilience</v>
      </c>
      <c r="U45" s="311"/>
      <c r="V45" s="311"/>
      <c r="W45" s="314"/>
      <c r="X45" s="170" t="s">
        <v>188</v>
      </c>
      <c r="Y45" s="171"/>
      <c r="Z45" s="171"/>
      <c r="AA45" s="171"/>
      <c r="AB45" s="171"/>
      <c r="AC45" s="171"/>
      <c r="AD45" s="172"/>
      <c r="AE45" s="23"/>
      <c r="AF45" s="24"/>
      <c r="AG45" s="24"/>
    </row>
    <row r="46" spans="1:33" ht="15" customHeight="1">
      <c r="A46" s="25">
        <v>7</v>
      </c>
      <c r="B46" s="173">
        <v>44513</v>
      </c>
      <c r="C46" s="190">
        <v>0.47916666666666669</v>
      </c>
      <c r="D46" s="191"/>
      <c r="E46" s="283" t="s">
        <v>185</v>
      </c>
      <c r="F46" s="284"/>
      <c r="G46" s="284"/>
      <c r="H46" s="284"/>
      <c r="I46" s="27">
        <v>4</v>
      </c>
      <c r="J46" s="28" t="s">
        <v>34</v>
      </c>
      <c r="K46" s="29">
        <v>2</v>
      </c>
      <c r="L46" s="315" t="s">
        <v>207</v>
      </c>
      <c r="M46" s="316"/>
      <c r="N46" s="316"/>
      <c r="O46" s="317"/>
      <c r="P46" s="287" t="str">
        <f>E47</f>
        <v>東六クラブ</v>
      </c>
      <c r="Q46" s="288"/>
      <c r="R46" s="288"/>
      <c r="S46" s="289"/>
      <c r="T46" s="290" t="str">
        <f>L47</f>
        <v>ラソス</v>
      </c>
      <c r="U46" s="288"/>
      <c r="V46" s="288"/>
      <c r="W46" s="291"/>
      <c r="X46" s="175" t="s">
        <v>187</v>
      </c>
      <c r="Y46" s="176"/>
      <c r="Z46" s="176"/>
      <c r="AA46" s="176"/>
      <c r="AB46" s="176"/>
      <c r="AC46" s="176"/>
      <c r="AD46" s="177"/>
      <c r="AE46" s="23"/>
      <c r="AF46" s="24"/>
      <c r="AG46" s="24"/>
    </row>
    <row r="47" spans="1:33" ht="15" customHeight="1">
      <c r="A47" s="30">
        <v>8</v>
      </c>
      <c r="B47" s="174"/>
      <c r="C47" s="203">
        <v>0.5625</v>
      </c>
      <c r="D47" s="204"/>
      <c r="E47" s="294" t="s">
        <v>183</v>
      </c>
      <c r="F47" s="295"/>
      <c r="G47" s="295"/>
      <c r="H47" s="295"/>
      <c r="I47" s="32">
        <v>7</v>
      </c>
      <c r="J47" s="33" t="s">
        <v>34</v>
      </c>
      <c r="K47" s="34">
        <v>0</v>
      </c>
      <c r="L47" s="297" t="s">
        <v>120</v>
      </c>
      <c r="M47" s="295"/>
      <c r="N47" s="295"/>
      <c r="O47" s="298"/>
      <c r="P47" s="299" t="str">
        <f>E46</f>
        <v>多賀城FC</v>
      </c>
      <c r="Q47" s="300"/>
      <c r="R47" s="300"/>
      <c r="S47" s="301"/>
      <c r="T47" s="302" t="str">
        <f>L46</f>
        <v>FC Resilience</v>
      </c>
      <c r="U47" s="300"/>
      <c r="V47" s="300"/>
      <c r="W47" s="303"/>
      <c r="X47" s="181"/>
      <c r="Y47" s="182"/>
      <c r="Z47" s="182"/>
      <c r="AA47" s="182"/>
      <c r="AB47" s="182"/>
      <c r="AC47" s="182"/>
      <c r="AD47" s="183"/>
      <c r="AE47" s="23"/>
      <c r="AF47" s="24"/>
      <c r="AG47" s="24"/>
    </row>
    <row r="48" spans="1:33" ht="15" customHeight="1">
      <c r="A48" s="35">
        <v>9</v>
      </c>
      <c r="B48" s="173">
        <v>44514</v>
      </c>
      <c r="C48" s="281">
        <v>0.41666666666666669</v>
      </c>
      <c r="D48" s="282"/>
      <c r="E48" s="283" t="s">
        <v>208</v>
      </c>
      <c r="F48" s="284"/>
      <c r="G48" s="284"/>
      <c r="H48" s="284"/>
      <c r="I48" s="27">
        <v>7</v>
      </c>
      <c r="J48" s="28" t="s">
        <v>34</v>
      </c>
      <c r="K48" s="29">
        <v>1</v>
      </c>
      <c r="L48" s="285" t="s">
        <v>183</v>
      </c>
      <c r="M48" s="284"/>
      <c r="N48" s="284"/>
      <c r="O48" s="286"/>
      <c r="P48" s="287" t="str">
        <f>E49</f>
        <v>ラソス</v>
      </c>
      <c r="Q48" s="288"/>
      <c r="R48" s="288"/>
      <c r="S48" s="289"/>
      <c r="T48" s="290" t="str">
        <f>L49</f>
        <v>多賀城FC</v>
      </c>
      <c r="U48" s="288"/>
      <c r="V48" s="288"/>
      <c r="W48" s="291"/>
      <c r="X48" s="175" t="s">
        <v>187</v>
      </c>
      <c r="Y48" s="176"/>
      <c r="Z48" s="176"/>
      <c r="AA48" s="176"/>
      <c r="AB48" s="176"/>
      <c r="AC48" s="176"/>
      <c r="AD48" s="177"/>
      <c r="AE48" s="23"/>
      <c r="AF48" s="24"/>
      <c r="AG48" s="24"/>
    </row>
    <row r="49" spans="1:35" ht="15" customHeight="1">
      <c r="A49" s="39">
        <v>10</v>
      </c>
      <c r="B49" s="174"/>
      <c r="C49" s="292">
        <v>0.47916666666666669</v>
      </c>
      <c r="D49" s="293"/>
      <c r="E49" s="294" t="s">
        <v>120</v>
      </c>
      <c r="F49" s="295"/>
      <c r="G49" s="295"/>
      <c r="H49" s="296"/>
      <c r="I49" s="32">
        <v>1</v>
      </c>
      <c r="J49" s="33" t="s">
        <v>34</v>
      </c>
      <c r="K49" s="34">
        <v>4</v>
      </c>
      <c r="L49" s="297" t="s">
        <v>185</v>
      </c>
      <c r="M49" s="295"/>
      <c r="N49" s="295"/>
      <c r="O49" s="298"/>
      <c r="P49" s="299" t="str">
        <f>E48</f>
        <v>FC FUORICLASSE</v>
      </c>
      <c r="Q49" s="300"/>
      <c r="R49" s="300"/>
      <c r="S49" s="301"/>
      <c r="T49" s="302" t="str">
        <f>L48</f>
        <v>東六クラブ</v>
      </c>
      <c r="U49" s="300"/>
      <c r="V49" s="300"/>
      <c r="W49" s="303"/>
      <c r="X49" s="181"/>
      <c r="Y49" s="182"/>
      <c r="Z49" s="182"/>
      <c r="AA49" s="182"/>
      <c r="AB49" s="182"/>
      <c r="AC49" s="182"/>
      <c r="AD49" s="183"/>
      <c r="AE49" s="37"/>
      <c r="AF49" s="38"/>
      <c r="AG49" s="24"/>
    </row>
    <row r="50" spans="1:35" ht="7.5" customHeight="1">
      <c r="A50" s="16"/>
      <c r="B50" s="16"/>
      <c r="C50" s="41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42"/>
      <c r="Q50" s="42"/>
      <c r="R50" s="42"/>
      <c r="S50" s="42"/>
      <c r="T50" s="42"/>
      <c r="U50" s="42"/>
      <c r="V50" s="42"/>
      <c r="W50" s="16"/>
      <c r="X50" s="16"/>
      <c r="Y50" s="16"/>
      <c r="AB50" s="43"/>
      <c r="AC50" s="43"/>
      <c r="AD50" s="41"/>
      <c r="AE50" s="41"/>
      <c r="AF50" s="43"/>
      <c r="AG50" s="43"/>
      <c r="AH50" s="43"/>
      <c r="AI50" s="43"/>
    </row>
    <row r="51" spans="1:35" ht="15" customHeight="1">
      <c r="A51" s="233" t="s">
        <v>25</v>
      </c>
      <c r="B51" s="234"/>
      <c r="C51" s="235" t="str">
        <f>B52</f>
        <v>FC FUORICLASSE</v>
      </c>
      <c r="D51" s="236"/>
      <c r="E51" s="237"/>
      <c r="F51" s="235" t="str">
        <f>B54</f>
        <v>FC Resilience</v>
      </c>
      <c r="G51" s="236"/>
      <c r="H51" s="237"/>
      <c r="I51" s="235" t="str">
        <f>B56</f>
        <v>ラソス</v>
      </c>
      <c r="J51" s="236"/>
      <c r="K51" s="237"/>
      <c r="L51" s="235" t="str">
        <f>B58</f>
        <v>多賀城FC</v>
      </c>
      <c r="M51" s="236"/>
      <c r="N51" s="237"/>
      <c r="O51" s="235" t="str">
        <f>B60</f>
        <v>東六クラブ</v>
      </c>
      <c r="P51" s="236"/>
      <c r="Q51" s="237"/>
      <c r="R51" s="238" t="s">
        <v>26</v>
      </c>
      <c r="S51" s="239"/>
      <c r="T51" s="240" t="s">
        <v>27</v>
      </c>
      <c r="U51" s="240"/>
      <c r="V51" s="240" t="s">
        <v>28</v>
      </c>
      <c r="W51" s="240"/>
      <c r="X51" s="238" t="s">
        <v>29</v>
      </c>
      <c r="Y51" s="241"/>
      <c r="Z51" s="238" t="s">
        <v>30</v>
      </c>
      <c r="AA51" s="241"/>
      <c r="AE51" s="16"/>
      <c r="AF51" s="24"/>
      <c r="AG51" s="24"/>
    </row>
    <row r="52" spans="1:35" ht="15" customHeight="1">
      <c r="A52" s="220">
        <v>1</v>
      </c>
      <c r="B52" s="280" t="s">
        <v>184</v>
      </c>
      <c r="C52" s="224" t="str">
        <f>IF(OR(C53="",E53=""),"",IF(C53=E53,"△",IF(C53&gt;E53,"○","●")))</f>
        <v/>
      </c>
      <c r="D52" s="225"/>
      <c r="E52" s="226"/>
      <c r="F52" s="224" t="str">
        <f>IF(OR(F53="",H53=""),"",IF(F53=H53,"△",IF(F53&gt;H53,"○","●")))</f>
        <v>○</v>
      </c>
      <c r="G52" s="225"/>
      <c r="H52" s="226"/>
      <c r="I52" s="224" t="str">
        <f>IF(OR(I53="",K53=""),"",IF(I53=K53,"△",IF(I53&gt;K53,"○","●")))</f>
        <v>○</v>
      </c>
      <c r="J52" s="225"/>
      <c r="K52" s="226"/>
      <c r="L52" s="224" t="str">
        <f>IF(OR(L53="",N53=""),"",IF(L53=N53,"△",IF(L53&gt;N53,"○","●")))</f>
        <v>○</v>
      </c>
      <c r="M52" s="225"/>
      <c r="N52" s="226"/>
      <c r="O52" s="224" t="str">
        <f>IF(OR(O53="",Q53=""),"",IF(O53=Q53,"△",IF(O53&gt;Q53,"○","●")))</f>
        <v>○</v>
      </c>
      <c r="P52" s="225"/>
      <c r="Q52" s="226"/>
      <c r="R52" s="216">
        <f>SUM(AC52:AC53)</f>
        <v>12</v>
      </c>
      <c r="S52" s="227"/>
      <c r="T52" s="216">
        <f>AD52</f>
        <v>59</v>
      </c>
      <c r="U52" s="217"/>
      <c r="V52" s="216">
        <f>AD53</f>
        <v>1</v>
      </c>
      <c r="W52" s="217"/>
      <c r="X52" s="216">
        <f>SUM(AD52-AD53)</f>
        <v>58</v>
      </c>
      <c r="Y52" s="217"/>
      <c r="Z52" s="216">
        <v>1</v>
      </c>
      <c r="AA52" s="217"/>
      <c r="AB52" s="215"/>
      <c r="AC52" s="45">
        <f>COUNTIF(C52:Q53,"○")*3</f>
        <v>12</v>
      </c>
      <c r="AD52" s="46">
        <f>SUM(C53+F53+I53+L53+O53)</f>
        <v>59</v>
      </c>
      <c r="AE52" s="23"/>
      <c r="AF52" s="24"/>
      <c r="AG52" s="24"/>
    </row>
    <row r="53" spans="1:35" ht="15" customHeight="1">
      <c r="A53" s="221"/>
      <c r="B53" s="243"/>
      <c r="C53" s="47"/>
      <c r="D53" s="48"/>
      <c r="E53" s="49"/>
      <c r="F53" s="47">
        <v>19</v>
      </c>
      <c r="G53" s="48" t="s">
        <v>32</v>
      </c>
      <c r="H53" s="49">
        <v>0</v>
      </c>
      <c r="I53" s="47">
        <v>25</v>
      </c>
      <c r="J53" s="48" t="s">
        <v>32</v>
      </c>
      <c r="K53" s="49">
        <v>0</v>
      </c>
      <c r="L53" s="47">
        <v>8</v>
      </c>
      <c r="M53" s="48" t="s">
        <v>32</v>
      </c>
      <c r="N53" s="49">
        <v>0</v>
      </c>
      <c r="O53" s="47">
        <v>7</v>
      </c>
      <c r="P53" s="48" t="s">
        <v>32</v>
      </c>
      <c r="Q53" s="49">
        <v>1</v>
      </c>
      <c r="R53" s="228"/>
      <c r="S53" s="229"/>
      <c r="T53" s="218"/>
      <c r="U53" s="219"/>
      <c r="V53" s="218"/>
      <c r="W53" s="219"/>
      <c r="X53" s="218"/>
      <c r="Y53" s="219"/>
      <c r="Z53" s="218"/>
      <c r="AA53" s="219"/>
      <c r="AB53" s="215"/>
      <c r="AC53" s="45">
        <f>COUNTIF(C52:Q53,"△")</f>
        <v>0</v>
      </c>
      <c r="AD53" s="46">
        <f>SUM(E53+H53+K53+N53+Q53)</f>
        <v>1</v>
      </c>
      <c r="AE53" s="23"/>
      <c r="AF53" s="24"/>
      <c r="AG53" s="24"/>
    </row>
    <row r="54" spans="1:35" ht="15" customHeight="1">
      <c r="A54" s="220">
        <v>2</v>
      </c>
      <c r="B54" s="222" t="s">
        <v>218</v>
      </c>
      <c r="C54" s="224" t="str">
        <f>IF(OR(C55="",E55=""),"",IF(C55=E55,"△",IF(C55&gt;E55,"○","●")))</f>
        <v>●</v>
      </c>
      <c r="D54" s="225"/>
      <c r="E54" s="226"/>
      <c r="F54" s="224" t="str">
        <f>IF(OR(F55="",H55=""),"",IF(F55=H55,"△",IF(F55&gt;H55,"○","●")))</f>
        <v/>
      </c>
      <c r="G54" s="225"/>
      <c r="H54" s="226"/>
      <c r="I54" s="224" t="str">
        <f>IF(OR(I55="",K55=""),"",IF(I55=K55,"△",IF(I55&gt;K55,"○","●")))</f>
        <v>○</v>
      </c>
      <c r="J54" s="225"/>
      <c r="K54" s="226"/>
      <c r="L54" s="224" t="str">
        <f>IF(OR(L55="",N55=""),"",IF(L55=N55,"△",IF(L55&gt;N55,"○","●")))</f>
        <v>●</v>
      </c>
      <c r="M54" s="225"/>
      <c r="N54" s="226"/>
      <c r="O54" s="224" t="str">
        <f>IF(OR(O55="",Q55=""),"",IF(O55=Q55,"△",IF(O55&gt;Q55,"○","●")))</f>
        <v>○</v>
      </c>
      <c r="P54" s="225"/>
      <c r="Q54" s="226"/>
      <c r="R54" s="216">
        <f>SUM(AC54:AC55)</f>
        <v>6</v>
      </c>
      <c r="S54" s="227"/>
      <c r="T54" s="216">
        <f>AD54</f>
        <v>9</v>
      </c>
      <c r="U54" s="217"/>
      <c r="V54" s="216">
        <f>AD55</f>
        <v>23</v>
      </c>
      <c r="W54" s="217"/>
      <c r="X54" s="216">
        <f>SUM(AD54-AD55)</f>
        <v>-14</v>
      </c>
      <c r="Y54" s="217"/>
      <c r="Z54" s="216">
        <v>4</v>
      </c>
      <c r="AA54" s="217"/>
      <c r="AB54" s="215"/>
      <c r="AC54" s="45">
        <f>COUNTIF(C54:Q55,"○")*3</f>
        <v>6</v>
      </c>
      <c r="AD54" s="46">
        <f>SUM(C55+F55+I55+L55+O55)</f>
        <v>9</v>
      </c>
      <c r="AE54" s="23"/>
      <c r="AF54" s="24"/>
      <c r="AG54" s="24"/>
    </row>
    <row r="55" spans="1:35" ht="15" customHeight="1">
      <c r="A55" s="221"/>
      <c r="B55" s="223"/>
      <c r="C55" s="47">
        <v>0</v>
      </c>
      <c r="D55" s="48" t="s">
        <v>32</v>
      </c>
      <c r="E55" s="49">
        <v>19</v>
      </c>
      <c r="F55" s="47"/>
      <c r="G55" s="48"/>
      <c r="H55" s="49"/>
      <c r="I55" s="47">
        <v>6</v>
      </c>
      <c r="J55" s="48" t="s">
        <v>32</v>
      </c>
      <c r="K55" s="49">
        <v>0</v>
      </c>
      <c r="L55" s="47">
        <v>2</v>
      </c>
      <c r="M55" s="48" t="s">
        <v>32</v>
      </c>
      <c r="N55" s="49">
        <v>4</v>
      </c>
      <c r="O55" s="47">
        <v>1</v>
      </c>
      <c r="P55" s="48" t="s">
        <v>32</v>
      </c>
      <c r="Q55" s="49">
        <v>0</v>
      </c>
      <c r="R55" s="228"/>
      <c r="S55" s="229"/>
      <c r="T55" s="218"/>
      <c r="U55" s="219"/>
      <c r="V55" s="218"/>
      <c r="W55" s="219"/>
      <c r="X55" s="218"/>
      <c r="Y55" s="219"/>
      <c r="Z55" s="218"/>
      <c r="AA55" s="219"/>
      <c r="AB55" s="215"/>
      <c r="AC55" s="45">
        <f>COUNTIF(C54:Q55,"△")</f>
        <v>0</v>
      </c>
      <c r="AD55" s="46">
        <f>SUM(E55+H55+K55+N55+Q55)</f>
        <v>23</v>
      </c>
      <c r="AE55" s="23"/>
      <c r="AF55" s="24"/>
      <c r="AG55" s="24"/>
    </row>
    <row r="56" spans="1:35" ht="15" customHeight="1">
      <c r="A56" s="220">
        <v>3</v>
      </c>
      <c r="B56" s="222" t="s">
        <v>120</v>
      </c>
      <c r="C56" s="224" t="str">
        <f>IF(OR(C57="",E57=""),"",IF(C57=E57,"△",IF(C57&gt;E57,"○","●")))</f>
        <v>●</v>
      </c>
      <c r="D56" s="225"/>
      <c r="E56" s="226"/>
      <c r="F56" s="224" t="str">
        <f>IF(OR(F57="",H57=""),"",IF(F57=H57,"△",IF(F57&gt;H57,"○","●")))</f>
        <v>●</v>
      </c>
      <c r="G56" s="225"/>
      <c r="H56" s="226"/>
      <c r="I56" s="224" t="str">
        <f>IF(OR(I57="",K57=""),"",IF(I57=K57,"△",IF(I57&gt;K57,"○","●")))</f>
        <v/>
      </c>
      <c r="J56" s="225"/>
      <c r="K56" s="226"/>
      <c r="L56" s="224" t="str">
        <f>IF(OR(L57="",N57=""),"",IF(L57=N57,"△",IF(L57&gt;N57,"○","●")))</f>
        <v>●</v>
      </c>
      <c r="M56" s="225"/>
      <c r="N56" s="226"/>
      <c r="O56" s="224" t="str">
        <f>IF(OR(O57="",Q57=""),"",IF(O57=Q57,"△",IF(O57&gt;Q57,"○","●")))</f>
        <v>●</v>
      </c>
      <c r="P56" s="225"/>
      <c r="Q56" s="226"/>
      <c r="R56" s="216">
        <f>SUM(AC56:AC57)</f>
        <v>0</v>
      </c>
      <c r="S56" s="227"/>
      <c r="T56" s="216">
        <f>AD56</f>
        <v>1</v>
      </c>
      <c r="U56" s="217"/>
      <c r="V56" s="216">
        <f>AD57</f>
        <v>42</v>
      </c>
      <c r="W56" s="217"/>
      <c r="X56" s="216">
        <f>SUM(AD56-AD57)</f>
        <v>-41</v>
      </c>
      <c r="Y56" s="217"/>
      <c r="Z56" s="216">
        <v>5</v>
      </c>
      <c r="AA56" s="217"/>
      <c r="AB56" s="215"/>
      <c r="AC56" s="45">
        <f>COUNTIF(C56:Q57,"○")*3</f>
        <v>0</v>
      </c>
      <c r="AD56" s="46">
        <f>SUM(C57+F57+I57+L57+O57)</f>
        <v>1</v>
      </c>
      <c r="AE56" s="23"/>
      <c r="AF56" s="24"/>
      <c r="AG56" s="24"/>
    </row>
    <row r="57" spans="1:35" ht="15" customHeight="1">
      <c r="A57" s="221"/>
      <c r="B57" s="223"/>
      <c r="C57" s="47">
        <v>0</v>
      </c>
      <c r="D57" s="48" t="s">
        <v>32</v>
      </c>
      <c r="E57" s="49">
        <v>25</v>
      </c>
      <c r="F57" s="47">
        <v>0</v>
      </c>
      <c r="G57" s="48" t="s">
        <v>32</v>
      </c>
      <c r="H57" s="49">
        <v>6</v>
      </c>
      <c r="I57" s="47"/>
      <c r="J57" s="48"/>
      <c r="K57" s="49"/>
      <c r="L57" s="47">
        <v>1</v>
      </c>
      <c r="M57" s="48" t="s">
        <v>32</v>
      </c>
      <c r="N57" s="49">
        <v>4</v>
      </c>
      <c r="O57" s="47">
        <v>0</v>
      </c>
      <c r="P57" s="48" t="s">
        <v>32</v>
      </c>
      <c r="Q57" s="49">
        <v>7</v>
      </c>
      <c r="R57" s="228"/>
      <c r="S57" s="229"/>
      <c r="T57" s="218"/>
      <c r="U57" s="219"/>
      <c r="V57" s="218"/>
      <c r="W57" s="219"/>
      <c r="X57" s="218"/>
      <c r="Y57" s="219"/>
      <c r="Z57" s="218"/>
      <c r="AA57" s="219"/>
      <c r="AB57" s="215"/>
      <c r="AC57" s="45">
        <f>COUNTIF(C56:Q57,"△")</f>
        <v>0</v>
      </c>
      <c r="AD57" s="46">
        <f>SUM(E57+H57+K57+N57+Q57)</f>
        <v>42</v>
      </c>
      <c r="AE57" s="23"/>
      <c r="AF57" s="24"/>
      <c r="AG57" s="24"/>
    </row>
    <row r="58" spans="1:35" ht="15" customHeight="1">
      <c r="A58" s="220">
        <v>4</v>
      </c>
      <c r="B58" s="222" t="s">
        <v>131</v>
      </c>
      <c r="C58" s="224" t="str">
        <f>IF(OR(C59="",E59=""),"",IF(C59=E59,"△",IF(C59&gt;E59,"○","●")))</f>
        <v>●</v>
      </c>
      <c r="D58" s="225"/>
      <c r="E58" s="226"/>
      <c r="F58" s="224" t="str">
        <f>IF(OR(F59="",H59=""),"",IF(F59=H59,"△",IF(F59&gt;H59,"○","●")))</f>
        <v>○</v>
      </c>
      <c r="G58" s="225"/>
      <c r="H58" s="226"/>
      <c r="I58" s="224" t="str">
        <f>IF(OR(I59="",K59=""),"",IF(I59=K59,"△",IF(I59&gt;K59,"○","●")))</f>
        <v>○</v>
      </c>
      <c r="J58" s="225"/>
      <c r="K58" s="226"/>
      <c r="L58" s="224" t="str">
        <f>IF(OR(L59="",N59=""),"",IF(L59=N59,"△",IF(L59&gt;N59,"○","●")))</f>
        <v/>
      </c>
      <c r="M58" s="225"/>
      <c r="N58" s="226"/>
      <c r="O58" s="224" t="str">
        <f>IF(OR(O59="",Q59=""),"",IF(O59=Q59,"△",IF(O59&gt;Q59,"○","●")))</f>
        <v>●</v>
      </c>
      <c r="P58" s="225"/>
      <c r="Q58" s="226"/>
      <c r="R58" s="216">
        <f>SUM(AC58:AC59)</f>
        <v>6</v>
      </c>
      <c r="S58" s="227"/>
      <c r="T58" s="216">
        <f>AD58</f>
        <v>8</v>
      </c>
      <c r="U58" s="217"/>
      <c r="V58" s="216">
        <f>AD59</f>
        <v>14</v>
      </c>
      <c r="W58" s="217"/>
      <c r="X58" s="216">
        <f>SUM(AD58-AD59)</f>
        <v>-6</v>
      </c>
      <c r="Y58" s="217"/>
      <c r="Z58" s="216">
        <v>3</v>
      </c>
      <c r="AA58" s="217"/>
      <c r="AB58" s="215"/>
      <c r="AC58" s="45">
        <f>COUNTIF(C58:Q59,"○")*3</f>
        <v>6</v>
      </c>
      <c r="AD58" s="46">
        <f>SUM(C59+F59+I59+L59+O59)</f>
        <v>8</v>
      </c>
      <c r="AE58" s="23"/>
      <c r="AF58" s="24"/>
      <c r="AG58" s="24"/>
    </row>
    <row r="59" spans="1:35" ht="15" customHeight="1">
      <c r="A59" s="221"/>
      <c r="B59" s="223"/>
      <c r="C59" s="47">
        <v>0</v>
      </c>
      <c r="D59" s="48" t="s">
        <v>32</v>
      </c>
      <c r="E59" s="49">
        <v>8</v>
      </c>
      <c r="F59" s="47">
        <v>4</v>
      </c>
      <c r="G59" s="48" t="s">
        <v>32</v>
      </c>
      <c r="H59" s="49">
        <v>2</v>
      </c>
      <c r="I59" s="47">
        <v>4</v>
      </c>
      <c r="J59" s="48" t="s">
        <v>32</v>
      </c>
      <c r="K59" s="49">
        <v>1</v>
      </c>
      <c r="L59" s="47"/>
      <c r="M59" s="48"/>
      <c r="N59" s="49"/>
      <c r="O59" s="47">
        <v>0</v>
      </c>
      <c r="P59" s="48" t="s">
        <v>32</v>
      </c>
      <c r="Q59" s="49">
        <v>3</v>
      </c>
      <c r="R59" s="228"/>
      <c r="S59" s="229"/>
      <c r="T59" s="218"/>
      <c r="U59" s="219"/>
      <c r="V59" s="218"/>
      <c r="W59" s="219"/>
      <c r="X59" s="218"/>
      <c r="Y59" s="219"/>
      <c r="Z59" s="218"/>
      <c r="AA59" s="219"/>
      <c r="AB59" s="215"/>
      <c r="AC59" s="45">
        <f>COUNTIF(C58:Q59,"△")</f>
        <v>0</v>
      </c>
      <c r="AD59" s="46">
        <f>SUM(E59+H59+K59+N59+Q59)</f>
        <v>14</v>
      </c>
      <c r="AE59" s="23"/>
      <c r="AF59" s="24"/>
      <c r="AG59" s="24"/>
    </row>
    <row r="60" spans="1:35" ht="15" customHeight="1">
      <c r="A60" s="220">
        <v>5</v>
      </c>
      <c r="B60" s="280" t="s">
        <v>130</v>
      </c>
      <c r="C60" s="224" t="str">
        <f>IF(OR(C61="",E61=""),"",IF(C61=E61,"△",IF(C61&gt;E61,"○","●")))</f>
        <v>●</v>
      </c>
      <c r="D60" s="225"/>
      <c r="E60" s="226"/>
      <c r="F60" s="224" t="str">
        <f>IF(OR(F61="",H61=""),"",IF(F61=H61,"△",IF(F61&gt;H61,"○","●")))</f>
        <v>●</v>
      </c>
      <c r="G60" s="225"/>
      <c r="H60" s="226"/>
      <c r="I60" s="224" t="str">
        <f>IF(OR(I61="",K61=""),"",IF(I61=K61,"△",IF(I61&gt;K61,"○","●")))</f>
        <v>○</v>
      </c>
      <c r="J60" s="225"/>
      <c r="K60" s="226"/>
      <c r="L60" s="224" t="str">
        <f>IF(OR(L61="",N61=""),"",IF(L61=N61,"△",IF(L61&gt;N61,"○","●")))</f>
        <v>○</v>
      </c>
      <c r="M60" s="225"/>
      <c r="N60" s="226"/>
      <c r="O60" s="224" t="str">
        <f>IF(OR(O61="",Q61=""),"",IF(O61=Q61,"△",IF(O61&gt;Q61,"○","●")))</f>
        <v/>
      </c>
      <c r="P60" s="225"/>
      <c r="Q60" s="226"/>
      <c r="R60" s="216">
        <f>SUM(AC60:AC61)</f>
        <v>6</v>
      </c>
      <c r="S60" s="227"/>
      <c r="T60" s="216">
        <f>AD60</f>
        <v>11</v>
      </c>
      <c r="U60" s="217"/>
      <c r="V60" s="216">
        <f>AD61</f>
        <v>8</v>
      </c>
      <c r="W60" s="217"/>
      <c r="X60" s="216">
        <f>SUM(AD60-AD61)</f>
        <v>3</v>
      </c>
      <c r="Y60" s="217"/>
      <c r="Z60" s="216">
        <v>2</v>
      </c>
      <c r="AA60" s="217"/>
      <c r="AB60" s="215"/>
      <c r="AC60" s="45">
        <f>COUNTIF(C60:Q61,"○")*3</f>
        <v>6</v>
      </c>
      <c r="AD60" s="46">
        <f>SUM(C61+F61+I61+L61+O61)</f>
        <v>11</v>
      </c>
      <c r="AE60" s="23"/>
      <c r="AF60" s="24"/>
      <c r="AG60" s="24"/>
    </row>
    <row r="61" spans="1:35" ht="15" customHeight="1">
      <c r="A61" s="221"/>
      <c r="B61" s="243"/>
      <c r="C61" s="47">
        <v>1</v>
      </c>
      <c r="D61" s="48" t="s">
        <v>32</v>
      </c>
      <c r="E61" s="49">
        <v>7</v>
      </c>
      <c r="F61" s="47">
        <v>0</v>
      </c>
      <c r="G61" s="48" t="s">
        <v>32</v>
      </c>
      <c r="H61" s="49">
        <v>1</v>
      </c>
      <c r="I61" s="47">
        <v>7</v>
      </c>
      <c r="J61" s="48" t="s">
        <v>32</v>
      </c>
      <c r="K61" s="49">
        <v>0</v>
      </c>
      <c r="L61" s="47">
        <v>3</v>
      </c>
      <c r="M61" s="48" t="s">
        <v>32</v>
      </c>
      <c r="N61" s="49">
        <v>0</v>
      </c>
      <c r="O61" s="47"/>
      <c r="P61" s="48"/>
      <c r="Q61" s="49"/>
      <c r="R61" s="228"/>
      <c r="S61" s="229"/>
      <c r="T61" s="218"/>
      <c r="U61" s="219"/>
      <c r="V61" s="218"/>
      <c r="W61" s="219"/>
      <c r="X61" s="218"/>
      <c r="Y61" s="219"/>
      <c r="Z61" s="218"/>
      <c r="AA61" s="219"/>
      <c r="AB61" s="215"/>
      <c r="AC61" s="45">
        <f>COUNTIF(C60:Q61,"△")</f>
        <v>0</v>
      </c>
      <c r="AD61" s="46">
        <f>SUM(E61+H61+K61+N61+Q61)</f>
        <v>8</v>
      </c>
      <c r="AE61" s="23"/>
      <c r="AF61" s="24"/>
      <c r="AG61" s="24"/>
    </row>
    <row r="62" spans="1:35" ht="15" customHeight="1">
      <c r="A62" s="43"/>
      <c r="B62" s="15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4"/>
      <c r="S62" s="74"/>
      <c r="T62" s="75"/>
      <c r="U62" s="75"/>
      <c r="V62" s="75"/>
      <c r="W62" s="75"/>
      <c r="X62" s="75"/>
      <c r="Y62" s="75"/>
      <c r="Z62" s="75"/>
      <c r="AA62" s="75"/>
      <c r="AB62" s="43"/>
      <c r="AC62" s="45"/>
      <c r="AD62" s="46"/>
      <c r="AE62" s="23"/>
      <c r="AF62" s="24"/>
      <c r="AG62" s="24"/>
    </row>
    <row r="63" spans="1:35" ht="14.25" customHeight="1">
      <c r="AE63" s="41"/>
      <c r="AF63" s="43"/>
      <c r="AG63" s="43"/>
      <c r="AH63" s="43"/>
      <c r="AI63" s="43"/>
    </row>
    <row r="64" spans="1:35" ht="15" customHeight="1">
      <c r="A64" s="260" t="s">
        <v>3</v>
      </c>
      <c r="B64" s="260"/>
      <c r="C64" s="260"/>
      <c r="D64" s="260"/>
      <c r="AB64" s="21"/>
      <c r="AC64" s="21"/>
      <c r="AD64" s="21"/>
      <c r="AE64" s="16"/>
      <c r="AI64" s="44"/>
    </row>
    <row r="65" spans="1:35" ht="12" customHeight="1">
      <c r="A65" s="136"/>
      <c r="B65" s="136" t="s">
        <v>18</v>
      </c>
      <c r="C65" s="261" t="s">
        <v>19</v>
      </c>
      <c r="D65" s="262"/>
      <c r="E65" s="263" t="s">
        <v>20</v>
      </c>
      <c r="F65" s="264"/>
      <c r="G65" s="264"/>
      <c r="H65" s="264"/>
      <c r="I65" s="264"/>
      <c r="J65" s="264"/>
      <c r="K65" s="264"/>
      <c r="L65" s="264"/>
      <c r="M65" s="264"/>
      <c r="N65" s="264"/>
      <c r="O65" s="265"/>
      <c r="P65" s="266" t="s">
        <v>21</v>
      </c>
      <c r="Q65" s="266"/>
      <c r="R65" s="266"/>
      <c r="S65" s="266"/>
      <c r="T65" s="266"/>
      <c r="U65" s="266"/>
      <c r="V65" s="266"/>
      <c r="W65" s="266"/>
      <c r="X65" s="266" t="s">
        <v>22</v>
      </c>
      <c r="Y65" s="266"/>
      <c r="Z65" s="266"/>
      <c r="AA65" s="266"/>
      <c r="AB65" s="266"/>
      <c r="AC65" s="266"/>
      <c r="AD65" s="266"/>
    </row>
    <row r="66" spans="1:35" ht="15" customHeight="1">
      <c r="A66" s="134">
        <v>1</v>
      </c>
      <c r="B66" s="151">
        <v>44500</v>
      </c>
      <c r="C66" s="273">
        <v>0.41666666666666669</v>
      </c>
      <c r="D66" s="274"/>
      <c r="E66" s="275" t="s">
        <v>136</v>
      </c>
      <c r="F66" s="276"/>
      <c r="G66" s="276"/>
      <c r="H66" s="277"/>
      <c r="I66" s="145">
        <v>7</v>
      </c>
      <c r="J66" s="146" t="s">
        <v>23</v>
      </c>
      <c r="K66" s="147">
        <v>0</v>
      </c>
      <c r="L66" s="278" t="s">
        <v>139</v>
      </c>
      <c r="M66" s="276"/>
      <c r="N66" s="276"/>
      <c r="O66" s="279"/>
      <c r="P66" s="184" t="s">
        <v>160</v>
      </c>
      <c r="Q66" s="185"/>
      <c r="R66" s="185"/>
      <c r="S66" s="185"/>
      <c r="T66" s="185"/>
      <c r="U66" s="185"/>
      <c r="V66" s="185"/>
      <c r="W66" s="186"/>
      <c r="X66" s="175" t="s">
        <v>158</v>
      </c>
      <c r="Y66" s="176"/>
      <c r="Z66" s="176"/>
      <c r="AA66" s="176"/>
      <c r="AB66" s="176"/>
      <c r="AC66" s="176"/>
      <c r="AD66" s="177"/>
      <c r="AE66" s="23"/>
      <c r="AF66" s="24"/>
      <c r="AG66" s="24"/>
    </row>
    <row r="67" spans="1:35" ht="15" customHeight="1">
      <c r="A67" s="134">
        <v>2</v>
      </c>
      <c r="B67" s="151">
        <v>44506</v>
      </c>
      <c r="C67" s="273">
        <v>0.41666666666666669</v>
      </c>
      <c r="D67" s="274"/>
      <c r="E67" s="275" t="s">
        <v>137</v>
      </c>
      <c r="F67" s="276"/>
      <c r="G67" s="276"/>
      <c r="H67" s="277"/>
      <c r="I67" s="145">
        <v>7</v>
      </c>
      <c r="J67" s="146" t="s">
        <v>23</v>
      </c>
      <c r="K67" s="147">
        <v>0</v>
      </c>
      <c r="L67" s="278" t="s">
        <v>138</v>
      </c>
      <c r="M67" s="276"/>
      <c r="N67" s="276"/>
      <c r="O67" s="279"/>
      <c r="P67" s="184" t="s">
        <v>160</v>
      </c>
      <c r="Q67" s="185"/>
      <c r="R67" s="185"/>
      <c r="S67" s="185"/>
      <c r="T67" s="185"/>
      <c r="U67" s="185"/>
      <c r="V67" s="185"/>
      <c r="W67" s="186"/>
      <c r="X67" s="178"/>
      <c r="Y67" s="179"/>
      <c r="Z67" s="179"/>
      <c r="AA67" s="179"/>
      <c r="AB67" s="179"/>
      <c r="AC67" s="179"/>
      <c r="AD67" s="180"/>
      <c r="AE67" s="23"/>
      <c r="AF67" s="24"/>
      <c r="AG67" s="24"/>
    </row>
    <row r="68" spans="1:35" ht="15" customHeight="1">
      <c r="A68" s="68">
        <v>3</v>
      </c>
      <c r="B68" s="121">
        <v>44507</v>
      </c>
      <c r="C68" s="267">
        <v>0.41666666666666669</v>
      </c>
      <c r="D68" s="268"/>
      <c r="E68" s="192" t="s">
        <v>138</v>
      </c>
      <c r="F68" s="193"/>
      <c r="G68" s="193"/>
      <c r="H68" s="194"/>
      <c r="I68" s="137">
        <v>2</v>
      </c>
      <c r="J68" s="53" t="s">
        <v>23</v>
      </c>
      <c r="K68" s="54">
        <v>2</v>
      </c>
      <c r="L68" s="269" t="s">
        <v>139</v>
      </c>
      <c r="M68" s="193"/>
      <c r="N68" s="193"/>
      <c r="O68" s="270"/>
      <c r="P68" s="198" t="s">
        <v>136</v>
      </c>
      <c r="Q68" s="199"/>
      <c r="R68" s="199"/>
      <c r="S68" s="200"/>
      <c r="T68" s="201" t="s">
        <v>137</v>
      </c>
      <c r="U68" s="199"/>
      <c r="V68" s="199"/>
      <c r="W68" s="202"/>
      <c r="X68" s="178"/>
      <c r="Y68" s="179"/>
      <c r="Z68" s="179"/>
      <c r="AA68" s="179"/>
      <c r="AB68" s="179"/>
      <c r="AC68" s="179"/>
      <c r="AD68" s="180"/>
      <c r="AE68" s="23"/>
      <c r="AF68" s="24"/>
      <c r="AG68" s="24"/>
    </row>
    <row r="69" spans="1:35" ht="15" customHeight="1">
      <c r="A69" s="39">
        <v>4</v>
      </c>
      <c r="B69" s="152"/>
      <c r="C69" s="213">
        <v>0.47916666666666669</v>
      </c>
      <c r="D69" s="214"/>
      <c r="E69" s="205" t="s">
        <v>136</v>
      </c>
      <c r="F69" s="206"/>
      <c r="G69" s="206"/>
      <c r="H69" s="207"/>
      <c r="I69" s="148">
        <v>1</v>
      </c>
      <c r="J69" s="149" t="s">
        <v>23</v>
      </c>
      <c r="K69" s="150">
        <v>4</v>
      </c>
      <c r="L69" s="271" t="s">
        <v>137</v>
      </c>
      <c r="M69" s="206"/>
      <c r="N69" s="206"/>
      <c r="O69" s="272"/>
      <c r="P69" s="211" t="s">
        <v>159</v>
      </c>
      <c r="Q69" s="188"/>
      <c r="R69" s="188"/>
      <c r="S69" s="212"/>
      <c r="T69" s="187" t="s">
        <v>138</v>
      </c>
      <c r="U69" s="188"/>
      <c r="V69" s="188"/>
      <c r="W69" s="189"/>
      <c r="X69" s="178"/>
      <c r="Y69" s="179"/>
      <c r="Z69" s="179"/>
      <c r="AA69" s="179"/>
      <c r="AB69" s="179"/>
      <c r="AC69" s="179"/>
      <c r="AD69" s="180"/>
      <c r="AE69" s="23"/>
      <c r="AF69" s="24"/>
      <c r="AG69" s="24"/>
    </row>
    <row r="70" spans="1:35" ht="15" customHeight="1">
      <c r="A70" s="68">
        <v>5</v>
      </c>
      <c r="B70" s="121">
        <v>44513</v>
      </c>
      <c r="C70" s="267">
        <v>0.5625</v>
      </c>
      <c r="D70" s="268"/>
      <c r="E70" s="192" t="s">
        <v>137</v>
      </c>
      <c r="F70" s="193"/>
      <c r="G70" s="193"/>
      <c r="H70" s="194"/>
      <c r="I70" s="137">
        <v>7</v>
      </c>
      <c r="J70" s="53" t="s">
        <v>23</v>
      </c>
      <c r="K70" s="54">
        <v>0</v>
      </c>
      <c r="L70" s="269" t="s">
        <v>157</v>
      </c>
      <c r="M70" s="193"/>
      <c r="N70" s="193"/>
      <c r="O70" s="270"/>
      <c r="P70" s="198" t="s">
        <v>138</v>
      </c>
      <c r="Q70" s="199"/>
      <c r="R70" s="199"/>
      <c r="S70" s="200"/>
      <c r="T70" s="201" t="s">
        <v>136</v>
      </c>
      <c r="U70" s="199"/>
      <c r="V70" s="199"/>
      <c r="W70" s="202"/>
      <c r="X70" s="178"/>
      <c r="Y70" s="179"/>
      <c r="Z70" s="179"/>
      <c r="AA70" s="179"/>
      <c r="AB70" s="179"/>
      <c r="AC70" s="179"/>
      <c r="AD70" s="180"/>
      <c r="AE70" s="23"/>
      <c r="AF70" s="24"/>
      <c r="AG70" s="24"/>
    </row>
    <row r="71" spans="1:35" ht="15" customHeight="1">
      <c r="A71" s="39">
        <v>6</v>
      </c>
      <c r="B71" s="152"/>
      <c r="C71" s="213">
        <v>0.625</v>
      </c>
      <c r="D71" s="214"/>
      <c r="E71" s="205" t="s">
        <v>136</v>
      </c>
      <c r="F71" s="206"/>
      <c r="G71" s="206"/>
      <c r="H71" s="207"/>
      <c r="I71" s="148">
        <v>3</v>
      </c>
      <c r="J71" s="149" t="s">
        <v>23</v>
      </c>
      <c r="K71" s="150">
        <v>0</v>
      </c>
      <c r="L71" s="271" t="s">
        <v>138</v>
      </c>
      <c r="M71" s="206"/>
      <c r="N71" s="206"/>
      <c r="O71" s="272"/>
      <c r="P71" s="211" t="s">
        <v>137</v>
      </c>
      <c r="Q71" s="188"/>
      <c r="R71" s="188"/>
      <c r="S71" s="212"/>
      <c r="T71" s="211" t="s">
        <v>159</v>
      </c>
      <c r="U71" s="188"/>
      <c r="V71" s="188"/>
      <c r="W71" s="189"/>
      <c r="X71" s="181"/>
      <c r="Y71" s="182"/>
      <c r="Z71" s="182"/>
      <c r="AA71" s="182"/>
      <c r="AB71" s="182"/>
      <c r="AC71" s="182"/>
      <c r="AD71" s="183"/>
      <c r="AE71" s="23"/>
      <c r="AF71" s="24"/>
      <c r="AG71" s="24"/>
    </row>
    <row r="72" spans="1:35" ht="7.5" customHeight="1">
      <c r="A72" s="16"/>
      <c r="B72" s="16"/>
      <c r="C72" s="41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42"/>
      <c r="Q72" s="42"/>
      <c r="R72" s="42"/>
      <c r="S72" s="42"/>
      <c r="T72" s="42"/>
      <c r="U72" s="42"/>
      <c r="V72" s="42"/>
      <c r="W72" s="16"/>
      <c r="X72" s="16"/>
      <c r="Y72" s="16"/>
      <c r="AB72" s="43"/>
      <c r="AC72" s="43"/>
      <c r="AD72" s="41"/>
      <c r="AE72" s="41"/>
      <c r="AF72" s="43"/>
      <c r="AG72" s="43"/>
      <c r="AH72" s="43"/>
      <c r="AI72" s="43"/>
    </row>
    <row r="73" spans="1:35" ht="15" customHeight="1">
      <c r="A73" s="233" t="s">
        <v>25</v>
      </c>
      <c r="B73" s="234"/>
      <c r="C73" s="235" t="str">
        <f>B74</f>
        <v>A.C Evolutivo</v>
      </c>
      <c r="D73" s="236"/>
      <c r="E73" s="237"/>
      <c r="F73" s="235" t="str">
        <f>B76</f>
        <v>ACジュニオール</v>
      </c>
      <c r="G73" s="236"/>
      <c r="H73" s="237"/>
      <c r="I73" s="235" t="str">
        <f>B78</f>
        <v>FC Lienrire</v>
      </c>
      <c r="J73" s="236"/>
      <c r="K73" s="237"/>
      <c r="L73" s="235" t="str">
        <f>B80</f>
        <v>コバルトーレ女川</v>
      </c>
      <c r="M73" s="236"/>
      <c r="N73" s="237"/>
      <c r="O73" s="238" t="s">
        <v>26</v>
      </c>
      <c r="P73" s="239"/>
      <c r="Q73" s="240" t="s">
        <v>27</v>
      </c>
      <c r="R73" s="240"/>
      <c r="S73" s="240" t="s">
        <v>28</v>
      </c>
      <c r="T73" s="240"/>
      <c r="U73" s="238" t="s">
        <v>29</v>
      </c>
      <c r="V73" s="241"/>
      <c r="W73" s="238" t="s">
        <v>30</v>
      </c>
      <c r="X73" s="241"/>
      <c r="AA73" s="14"/>
      <c r="AB73" s="23"/>
      <c r="AC73" s="24"/>
      <c r="AD73" s="24"/>
    </row>
    <row r="74" spans="1:35" ht="15" customHeight="1">
      <c r="A74" s="220">
        <v>1</v>
      </c>
      <c r="B74" s="242" t="s">
        <v>135</v>
      </c>
      <c r="C74" s="224" t="str">
        <f>IF(OR(C75="",E75=""),"",IF(C75=E75,"△",IF(C75&gt;E75,"○","●")))</f>
        <v/>
      </c>
      <c r="D74" s="225"/>
      <c r="E74" s="226"/>
      <c r="F74" s="224" t="str">
        <f>IF(OR(F75="",H75=""),"",IF(F75=H75,"△",IF(F75&gt;H75,"○","●")))</f>
        <v>●</v>
      </c>
      <c r="G74" s="225"/>
      <c r="H74" s="226"/>
      <c r="I74" s="224" t="str">
        <f>IF(OR(I75="",K75=""),"",IF(I75=K75,"△",IF(I75&gt;K75,"○","●")))</f>
        <v>○</v>
      </c>
      <c r="J74" s="225"/>
      <c r="K74" s="226"/>
      <c r="L74" s="224" t="str">
        <f>IF(OR(L75="",N75=""),"",IF(L75=N75,"△",IF(L75&gt;N75,"○","●")))</f>
        <v>○</v>
      </c>
      <c r="M74" s="225"/>
      <c r="N74" s="226"/>
      <c r="O74" s="216">
        <f>SUM(Z74:Z75)</f>
        <v>6</v>
      </c>
      <c r="P74" s="227"/>
      <c r="Q74" s="216">
        <f>AA74</f>
        <v>11</v>
      </c>
      <c r="R74" s="217"/>
      <c r="S74" s="216">
        <f>AA75</f>
        <v>4</v>
      </c>
      <c r="T74" s="217"/>
      <c r="U74" s="216">
        <f>SUM(AA74-AA75)</f>
        <v>7</v>
      </c>
      <c r="V74" s="217"/>
      <c r="W74" s="216">
        <v>2</v>
      </c>
      <c r="X74" s="217"/>
      <c r="Y74" s="215"/>
      <c r="Z74" s="45">
        <f>COUNTIF(C74:N75,"○")*3</f>
        <v>6</v>
      </c>
      <c r="AA74" s="46">
        <f>SUM(C75+F75+I75+L75)</f>
        <v>11</v>
      </c>
      <c r="AB74" s="50"/>
      <c r="AC74" s="50"/>
      <c r="AD74" s="24"/>
    </row>
    <row r="75" spans="1:35" ht="15" customHeight="1">
      <c r="A75" s="221"/>
      <c r="B75" s="243"/>
      <c r="C75" s="47"/>
      <c r="D75" s="48"/>
      <c r="E75" s="49"/>
      <c r="F75" s="47">
        <v>1</v>
      </c>
      <c r="G75" s="48" t="s">
        <v>32</v>
      </c>
      <c r="H75" s="49">
        <v>4</v>
      </c>
      <c r="I75" s="47">
        <v>3</v>
      </c>
      <c r="J75" s="48" t="s">
        <v>32</v>
      </c>
      <c r="K75" s="49">
        <v>0</v>
      </c>
      <c r="L75" s="47">
        <v>7</v>
      </c>
      <c r="M75" s="48" t="s">
        <v>32</v>
      </c>
      <c r="N75" s="49">
        <v>0</v>
      </c>
      <c r="O75" s="228"/>
      <c r="P75" s="229"/>
      <c r="Q75" s="218"/>
      <c r="R75" s="219"/>
      <c r="S75" s="218"/>
      <c r="T75" s="219"/>
      <c r="U75" s="218"/>
      <c r="V75" s="219"/>
      <c r="W75" s="218"/>
      <c r="X75" s="219"/>
      <c r="Y75" s="215"/>
      <c r="Z75" s="45">
        <f>COUNTIF(C74:N75,"△")</f>
        <v>0</v>
      </c>
      <c r="AA75" s="46">
        <f>SUM(E75+H75+K75+N75)</f>
        <v>4</v>
      </c>
      <c r="AB75" s="38"/>
      <c r="AC75" s="38"/>
      <c r="AD75" s="24"/>
    </row>
    <row r="76" spans="1:35" ht="15" customHeight="1">
      <c r="A76" s="220">
        <v>2</v>
      </c>
      <c r="B76" s="222" t="s">
        <v>129</v>
      </c>
      <c r="C76" s="224" t="str">
        <f>IF(OR(C77="",E77=""),"",IF(C77=E77,"△",IF(C77&gt;E77,"○","●")))</f>
        <v>○</v>
      </c>
      <c r="D76" s="225"/>
      <c r="E76" s="226"/>
      <c r="F76" s="224" t="str">
        <f>IF(OR(F77="",H77=""),"",IF(F77=H77,"△",IF(F77&gt;H77,"○","●")))</f>
        <v/>
      </c>
      <c r="G76" s="225"/>
      <c r="H76" s="226"/>
      <c r="I76" s="224" t="str">
        <f>IF(OR(I77="",K77=""),"",IF(I77=K77,"△",IF(I77&gt;K77,"○","●")))</f>
        <v>○</v>
      </c>
      <c r="J76" s="225"/>
      <c r="K76" s="226"/>
      <c r="L76" s="224" t="str">
        <f>IF(OR(L77="",N77=""),"",IF(L77=N77,"△",IF(L77&gt;N77,"○","●")))</f>
        <v>○</v>
      </c>
      <c r="M76" s="225"/>
      <c r="N76" s="226"/>
      <c r="O76" s="216">
        <f>SUM(Z76:Z77)</f>
        <v>9</v>
      </c>
      <c r="P76" s="227"/>
      <c r="Q76" s="216">
        <f>AA76</f>
        <v>18</v>
      </c>
      <c r="R76" s="217"/>
      <c r="S76" s="216">
        <f>AA77</f>
        <v>1</v>
      </c>
      <c r="T76" s="217"/>
      <c r="U76" s="216">
        <f>SUM(AA76-AA77)</f>
        <v>17</v>
      </c>
      <c r="V76" s="217"/>
      <c r="W76" s="216">
        <v>1</v>
      </c>
      <c r="X76" s="217"/>
      <c r="Y76" s="215"/>
      <c r="Z76" s="45">
        <f>COUNTIF(C76:N77,"○")*3</f>
        <v>9</v>
      </c>
      <c r="AA76" s="46">
        <f>SUM(C77+F77+I77+L77)</f>
        <v>18</v>
      </c>
      <c r="AB76" s="38"/>
      <c r="AC76" s="38"/>
      <c r="AD76" s="24"/>
    </row>
    <row r="77" spans="1:35" ht="15" customHeight="1">
      <c r="A77" s="221"/>
      <c r="B77" s="223"/>
      <c r="C77" s="47">
        <v>4</v>
      </c>
      <c r="D77" s="48" t="s">
        <v>32</v>
      </c>
      <c r="E77" s="49">
        <v>1</v>
      </c>
      <c r="F77" s="47"/>
      <c r="G77" s="48"/>
      <c r="H77" s="49"/>
      <c r="I77" s="47">
        <v>7</v>
      </c>
      <c r="J77" s="48" t="s">
        <v>32</v>
      </c>
      <c r="K77" s="49">
        <v>0</v>
      </c>
      <c r="L77" s="47">
        <v>7</v>
      </c>
      <c r="M77" s="48" t="s">
        <v>32</v>
      </c>
      <c r="N77" s="49">
        <v>0</v>
      </c>
      <c r="O77" s="228"/>
      <c r="P77" s="229"/>
      <c r="Q77" s="218"/>
      <c r="R77" s="219"/>
      <c r="S77" s="218"/>
      <c r="T77" s="219"/>
      <c r="U77" s="218"/>
      <c r="V77" s="219"/>
      <c r="W77" s="218"/>
      <c r="X77" s="219"/>
      <c r="Y77" s="215"/>
      <c r="Z77" s="45">
        <f>COUNTIF(C76:N77,"△")</f>
        <v>0</v>
      </c>
      <c r="AA77" s="46">
        <f>SUM(E77+H77+K77+N77)</f>
        <v>1</v>
      </c>
      <c r="AB77" s="38"/>
      <c r="AC77" s="38"/>
      <c r="AD77" s="24"/>
    </row>
    <row r="78" spans="1:35" ht="15" customHeight="1">
      <c r="A78" s="220">
        <v>3</v>
      </c>
      <c r="B78" s="222" t="s">
        <v>205</v>
      </c>
      <c r="C78" s="224" t="str">
        <f>IF(OR(C79="",E79=""),"",IF(C79=E79,"△",IF(C79&gt;E79,"○","●")))</f>
        <v/>
      </c>
      <c r="D78" s="225"/>
      <c r="E78" s="226"/>
      <c r="F78" s="224" t="str">
        <f>IF(OR(F79="",H79=""),"",IF(F79=H79,"△",IF(F79&gt;H79,"○","●")))</f>
        <v>●</v>
      </c>
      <c r="G78" s="225"/>
      <c r="H78" s="226"/>
      <c r="I78" s="224" t="str">
        <f>IF(OR(I79="",K79=""),"",IF(I79=K79,"△",IF(I79&gt;K79,"○","●")))</f>
        <v/>
      </c>
      <c r="J78" s="225"/>
      <c r="K78" s="226"/>
      <c r="L78" s="224" t="str">
        <f>IF(OR(L79="",N79=""),"",IF(L79=N79,"△",IF(L79&gt;N79,"○","●")))</f>
        <v>△</v>
      </c>
      <c r="M78" s="225"/>
      <c r="N78" s="226"/>
      <c r="O78" s="216">
        <f>SUM(Z78:Z79)</f>
        <v>1</v>
      </c>
      <c r="P78" s="227"/>
      <c r="Q78" s="216">
        <f>AA78</f>
        <v>2</v>
      </c>
      <c r="R78" s="217"/>
      <c r="S78" s="216">
        <f>AA79</f>
        <v>9</v>
      </c>
      <c r="T78" s="217"/>
      <c r="U78" s="216">
        <f>SUM(AA78-AA79)</f>
        <v>-7</v>
      </c>
      <c r="V78" s="217"/>
      <c r="W78" s="216">
        <v>3</v>
      </c>
      <c r="X78" s="217"/>
      <c r="Y78" s="215"/>
      <c r="Z78" s="45">
        <f>COUNTIF(C78:N79,"○")*3</f>
        <v>0</v>
      </c>
      <c r="AA78" s="46">
        <f>SUM(C79+F79+I79+L79)</f>
        <v>2</v>
      </c>
      <c r="AB78" s="38"/>
      <c r="AC78" s="38"/>
      <c r="AD78" s="24"/>
    </row>
    <row r="79" spans="1:35" ht="15" customHeight="1">
      <c r="A79" s="221"/>
      <c r="B79" s="223"/>
      <c r="C79" s="47"/>
      <c r="D79" s="48" t="s">
        <v>32</v>
      </c>
      <c r="E79" s="49"/>
      <c r="F79" s="47">
        <v>0</v>
      </c>
      <c r="G79" s="48" t="s">
        <v>32</v>
      </c>
      <c r="H79" s="49">
        <v>7</v>
      </c>
      <c r="I79" s="47"/>
      <c r="J79" s="48"/>
      <c r="K79" s="49"/>
      <c r="L79" s="47">
        <v>2</v>
      </c>
      <c r="M79" s="48" t="s">
        <v>32</v>
      </c>
      <c r="N79" s="49">
        <v>2</v>
      </c>
      <c r="O79" s="228"/>
      <c r="P79" s="229"/>
      <c r="Q79" s="218"/>
      <c r="R79" s="219"/>
      <c r="S79" s="218"/>
      <c r="T79" s="219"/>
      <c r="U79" s="218"/>
      <c r="V79" s="219"/>
      <c r="W79" s="218"/>
      <c r="X79" s="219"/>
      <c r="Y79" s="215"/>
      <c r="Z79" s="45">
        <f>COUNTIF(C78:N79,"△")</f>
        <v>1</v>
      </c>
      <c r="AA79" s="46">
        <f>SUM(E79+H79+K79+N79)</f>
        <v>9</v>
      </c>
      <c r="AB79" s="38"/>
      <c r="AC79" s="38"/>
      <c r="AD79" s="24"/>
    </row>
    <row r="80" spans="1:35" ht="15" customHeight="1">
      <c r="A80" s="220">
        <v>4</v>
      </c>
      <c r="B80" s="222" t="s">
        <v>139</v>
      </c>
      <c r="C80" s="224" t="str">
        <f>IF(OR(C81="",E81=""),"",IF(C81=E81,"△",IF(C81&gt;E81,"○","●")))</f>
        <v>●</v>
      </c>
      <c r="D80" s="225"/>
      <c r="E80" s="226"/>
      <c r="F80" s="224" t="str">
        <f>IF(OR(F81="",H81=""),"",IF(F81=H81,"△",IF(F81&gt;H81,"○","●")))</f>
        <v>●</v>
      </c>
      <c r="G80" s="225"/>
      <c r="H80" s="226"/>
      <c r="I80" s="224" t="str">
        <f>IF(OR(I81="",K81=""),"",IF(I81=K81,"△",IF(I81&gt;K81,"○","●")))</f>
        <v>△</v>
      </c>
      <c r="J80" s="225"/>
      <c r="K80" s="226"/>
      <c r="L80" s="224" t="str">
        <f>IF(OR(L81="",N81=""),"",IF(L81=N81,"△",IF(L81&gt;N81,"○","●")))</f>
        <v/>
      </c>
      <c r="M80" s="225"/>
      <c r="N80" s="226"/>
      <c r="O80" s="216">
        <f>SUM(Z80:Z81)</f>
        <v>1</v>
      </c>
      <c r="P80" s="227"/>
      <c r="Q80" s="216">
        <f>AA80</f>
        <v>2</v>
      </c>
      <c r="R80" s="217"/>
      <c r="S80" s="216">
        <f>AA81</f>
        <v>16</v>
      </c>
      <c r="T80" s="217"/>
      <c r="U80" s="216">
        <f>SUM(AA80-AA81)</f>
        <v>-14</v>
      </c>
      <c r="V80" s="217"/>
      <c r="W80" s="216">
        <v>4</v>
      </c>
      <c r="X80" s="217"/>
      <c r="Y80" s="215"/>
      <c r="Z80" s="45">
        <f>COUNTIF(C80:N81,"○")*3</f>
        <v>0</v>
      </c>
      <c r="AA80" s="46">
        <f>SUM(C81+F81+I81+L81)</f>
        <v>2</v>
      </c>
      <c r="AB80" s="38"/>
      <c r="AC80" s="38"/>
      <c r="AD80" s="24"/>
    </row>
    <row r="81" spans="1:35" ht="15" customHeight="1">
      <c r="A81" s="221"/>
      <c r="B81" s="223"/>
      <c r="C81" s="47">
        <v>0</v>
      </c>
      <c r="D81" s="48" t="s">
        <v>32</v>
      </c>
      <c r="E81" s="49">
        <v>7</v>
      </c>
      <c r="F81" s="47">
        <v>0</v>
      </c>
      <c r="G81" s="48" t="s">
        <v>32</v>
      </c>
      <c r="H81" s="49">
        <v>7</v>
      </c>
      <c r="I81" s="47">
        <v>2</v>
      </c>
      <c r="J81" s="48" t="s">
        <v>32</v>
      </c>
      <c r="K81" s="49">
        <v>2</v>
      </c>
      <c r="L81" s="47"/>
      <c r="M81" s="48"/>
      <c r="N81" s="49"/>
      <c r="O81" s="228"/>
      <c r="P81" s="229"/>
      <c r="Q81" s="218"/>
      <c r="R81" s="219"/>
      <c r="S81" s="218"/>
      <c r="T81" s="219"/>
      <c r="U81" s="218"/>
      <c r="V81" s="219"/>
      <c r="W81" s="218"/>
      <c r="X81" s="219"/>
      <c r="Y81" s="215"/>
      <c r="Z81" s="45">
        <f>COUNTIF(C80:N81,"△")</f>
        <v>1</v>
      </c>
      <c r="AA81" s="46">
        <f>SUM(E81+H81+K81+N81)</f>
        <v>16</v>
      </c>
      <c r="AB81" s="38"/>
      <c r="AC81" s="38"/>
      <c r="AD81" s="24"/>
    </row>
    <row r="82" spans="1:35" ht="14.25" customHeight="1">
      <c r="AE82" s="41"/>
      <c r="AF82" s="43"/>
      <c r="AG82" s="43"/>
      <c r="AH82" s="43"/>
      <c r="AI82" s="43"/>
    </row>
    <row r="83" spans="1:35" ht="15" customHeight="1">
      <c r="A83" s="260" t="s">
        <v>4</v>
      </c>
      <c r="B83" s="260"/>
      <c r="C83" s="260"/>
      <c r="D83" s="260"/>
      <c r="AB83" s="21"/>
      <c r="AC83" s="21"/>
      <c r="AD83" s="21"/>
    </row>
    <row r="84" spans="1:35" ht="12" customHeight="1">
      <c r="A84" s="22"/>
      <c r="B84" s="22" t="s">
        <v>18</v>
      </c>
      <c r="C84" s="261" t="s">
        <v>19</v>
      </c>
      <c r="D84" s="262"/>
      <c r="E84" s="263" t="s">
        <v>20</v>
      </c>
      <c r="F84" s="264"/>
      <c r="G84" s="264"/>
      <c r="H84" s="264"/>
      <c r="I84" s="264"/>
      <c r="J84" s="264"/>
      <c r="K84" s="264"/>
      <c r="L84" s="264"/>
      <c r="M84" s="264"/>
      <c r="N84" s="264"/>
      <c r="O84" s="265"/>
      <c r="P84" s="266" t="s">
        <v>21</v>
      </c>
      <c r="Q84" s="266"/>
      <c r="R84" s="266"/>
      <c r="S84" s="266"/>
      <c r="T84" s="266"/>
      <c r="U84" s="266"/>
      <c r="V84" s="266"/>
      <c r="W84" s="266"/>
      <c r="X84" s="266" t="s">
        <v>33</v>
      </c>
      <c r="Y84" s="266"/>
      <c r="Z84" s="266"/>
      <c r="AA84" s="266"/>
      <c r="AB84" s="266"/>
      <c r="AC84" s="266"/>
      <c r="AD84" s="266"/>
    </row>
    <row r="85" spans="1:35" ht="15" customHeight="1">
      <c r="A85" s="25">
        <v>1</v>
      </c>
      <c r="B85" s="166">
        <v>44506</v>
      </c>
      <c r="C85" s="190">
        <v>0.41666666666666669</v>
      </c>
      <c r="D85" s="191"/>
      <c r="E85" s="244" t="s">
        <v>191</v>
      </c>
      <c r="F85" s="196"/>
      <c r="G85" s="196"/>
      <c r="H85" s="245"/>
      <c r="I85" s="27">
        <v>2</v>
      </c>
      <c r="J85" s="28" t="s">
        <v>34</v>
      </c>
      <c r="K85" s="29">
        <v>2</v>
      </c>
      <c r="L85" s="195" t="s">
        <v>192</v>
      </c>
      <c r="M85" s="196"/>
      <c r="N85" s="196"/>
      <c r="O85" s="197"/>
      <c r="P85" s="198" t="str">
        <f>E86</f>
        <v>フォルツァ</v>
      </c>
      <c r="Q85" s="199"/>
      <c r="R85" s="199"/>
      <c r="S85" s="200"/>
      <c r="T85" s="201" t="str">
        <f>L86</f>
        <v>FC オークス</v>
      </c>
      <c r="U85" s="199"/>
      <c r="V85" s="199"/>
      <c r="W85" s="202"/>
      <c r="X85" s="175" t="s">
        <v>196</v>
      </c>
      <c r="Y85" s="176"/>
      <c r="Z85" s="176"/>
      <c r="AA85" s="176"/>
      <c r="AB85" s="176"/>
      <c r="AC85" s="176"/>
      <c r="AD85" s="177"/>
      <c r="AE85" s="23"/>
      <c r="AF85" s="24"/>
      <c r="AG85" s="24"/>
    </row>
    <row r="86" spans="1:35" ht="15" customHeight="1">
      <c r="A86" s="30">
        <v>2</v>
      </c>
      <c r="B86" s="167"/>
      <c r="C86" s="203">
        <v>0.5</v>
      </c>
      <c r="D86" s="204"/>
      <c r="E86" s="246" t="s">
        <v>190</v>
      </c>
      <c r="F86" s="209"/>
      <c r="G86" s="209"/>
      <c r="H86" s="247"/>
      <c r="I86" s="32">
        <v>11</v>
      </c>
      <c r="J86" s="33" t="s">
        <v>34</v>
      </c>
      <c r="K86" s="34">
        <v>0</v>
      </c>
      <c r="L86" s="208" t="s">
        <v>193</v>
      </c>
      <c r="M86" s="209"/>
      <c r="N86" s="209"/>
      <c r="O86" s="210"/>
      <c r="P86" s="211" t="str">
        <f>E85</f>
        <v>エルブランカ</v>
      </c>
      <c r="Q86" s="188"/>
      <c r="R86" s="188"/>
      <c r="S86" s="212"/>
      <c r="T86" s="187" t="str">
        <f>L85</f>
        <v>アバンツァーレ</v>
      </c>
      <c r="U86" s="188"/>
      <c r="V86" s="188"/>
      <c r="W86" s="189"/>
      <c r="X86" s="181"/>
      <c r="Y86" s="182"/>
      <c r="Z86" s="182"/>
      <c r="AA86" s="182"/>
      <c r="AB86" s="182"/>
      <c r="AC86" s="182"/>
      <c r="AD86" s="183"/>
      <c r="AE86" s="23"/>
      <c r="AF86" s="24"/>
      <c r="AG86" s="24"/>
    </row>
    <row r="87" spans="1:35" ht="15" customHeight="1">
      <c r="A87" s="25">
        <v>3</v>
      </c>
      <c r="B87" s="166">
        <v>44507</v>
      </c>
      <c r="C87" s="267">
        <v>0.41666666666666669</v>
      </c>
      <c r="D87" s="268"/>
      <c r="E87" s="192" t="s">
        <v>194</v>
      </c>
      <c r="F87" s="193"/>
      <c r="G87" s="193"/>
      <c r="H87" s="194"/>
      <c r="I87" s="27">
        <v>0</v>
      </c>
      <c r="J87" s="28" t="s">
        <v>34</v>
      </c>
      <c r="K87" s="29">
        <v>4</v>
      </c>
      <c r="L87" s="195" t="s">
        <v>195</v>
      </c>
      <c r="M87" s="196"/>
      <c r="N87" s="196"/>
      <c r="O87" s="197"/>
      <c r="P87" s="198" t="str">
        <f>E88</f>
        <v>FC オークス</v>
      </c>
      <c r="Q87" s="199"/>
      <c r="R87" s="199"/>
      <c r="S87" s="200"/>
      <c r="T87" s="201" t="str">
        <f>L88</f>
        <v>エルブランカ</v>
      </c>
      <c r="U87" s="199"/>
      <c r="V87" s="199"/>
      <c r="W87" s="202"/>
      <c r="X87" s="175" t="s">
        <v>196</v>
      </c>
      <c r="Y87" s="176"/>
      <c r="Z87" s="176"/>
      <c r="AA87" s="176"/>
      <c r="AB87" s="176"/>
      <c r="AC87" s="176"/>
      <c r="AD87" s="177"/>
      <c r="AE87" s="23"/>
      <c r="AF87" s="24"/>
      <c r="AG87" s="24"/>
    </row>
    <row r="88" spans="1:35" ht="15" customHeight="1">
      <c r="A88" s="30">
        <v>4</v>
      </c>
      <c r="B88" s="167"/>
      <c r="C88" s="213">
        <v>0.5</v>
      </c>
      <c r="D88" s="214"/>
      <c r="E88" s="205" t="s">
        <v>193</v>
      </c>
      <c r="F88" s="206"/>
      <c r="G88" s="206"/>
      <c r="H88" s="207"/>
      <c r="I88" s="32">
        <v>0</v>
      </c>
      <c r="J88" s="33" t="s">
        <v>34</v>
      </c>
      <c r="K88" s="34">
        <v>6</v>
      </c>
      <c r="L88" s="208" t="s">
        <v>189</v>
      </c>
      <c r="M88" s="209"/>
      <c r="N88" s="209"/>
      <c r="O88" s="210"/>
      <c r="P88" s="211" t="str">
        <f>E87</f>
        <v>アバンツァーレ</v>
      </c>
      <c r="Q88" s="188"/>
      <c r="R88" s="188"/>
      <c r="S88" s="212"/>
      <c r="T88" s="187" t="str">
        <f>L87</f>
        <v>フォルツァ</v>
      </c>
      <c r="U88" s="188"/>
      <c r="V88" s="188"/>
      <c r="W88" s="189"/>
      <c r="X88" s="181"/>
      <c r="Y88" s="182"/>
      <c r="Z88" s="182"/>
      <c r="AA88" s="182"/>
      <c r="AB88" s="182"/>
      <c r="AC88" s="182"/>
      <c r="AD88" s="183"/>
      <c r="AE88" s="23"/>
      <c r="AF88" s="24"/>
      <c r="AG88" s="24"/>
    </row>
    <row r="89" spans="1:35" ht="15" customHeight="1">
      <c r="A89" s="25">
        <v>5</v>
      </c>
      <c r="B89" s="166">
        <v>44514</v>
      </c>
      <c r="C89" s="190">
        <v>0.41666666666666669</v>
      </c>
      <c r="D89" s="191"/>
      <c r="E89" s="192" t="s">
        <v>198</v>
      </c>
      <c r="F89" s="193"/>
      <c r="G89" s="193"/>
      <c r="H89" s="194"/>
      <c r="I89" s="27">
        <v>2</v>
      </c>
      <c r="J89" s="28" t="s">
        <v>34</v>
      </c>
      <c r="K89" s="29">
        <v>5</v>
      </c>
      <c r="L89" s="195" t="s">
        <v>156</v>
      </c>
      <c r="M89" s="196"/>
      <c r="N89" s="196"/>
      <c r="O89" s="197"/>
      <c r="P89" s="198" t="str">
        <f>E90</f>
        <v>エルブランカ</v>
      </c>
      <c r="Q89" s="199"/>
      <c r="R89" s="199"/>
      <c r="S89" s="200"/>
      <c r="T89" s="201" t="str">
        <f>L90</f>
        <v>フォルツァ</v>
      </c>
      <c r="U89" s="199"/>
      <c r="V89" s="199"/>
      <c r="W89" s="202"/>
      <c r="X89" s="175" t="s">
        <v>196</v>
      </c>
      <c r="Y89" s="176"/>
      <c r="Z89" s="176"/>
      <c r="AA89" s="176"/>
      <c r="AB89" s="176"/>
      <c r="AC89" s="176"/>
      <c r="AD89" s="177"/>
      <c r="AE89" s="23"/>
      <c r="AF89" s="24"/>
      <c r="AG89" s="24"/>
    </row>
    <row r="90" spans="1:35" ht="15" customHeight="1">
      <c r="A90" s="30">
        <v>6</v>
      </c>
      <c r="B90" s="167"/>
      <c r="C90" s="203">
        <v>0.5</v>
      </c>
      <c r="D90" s="204"/>
      <c r="E90" s="205" t="s">
        <v>197</v>
      </c>
      <c r="F90" s="206"/>
      <c r="G90" s="206"/>
      <c r="H90" s="207"/>
      <c r="I90" s="32">
        <v>0</v>
      </c>
      <c r="J90" s="33" t="s">
        <v>34</v>
      </c>
      <c r="K90" s="34">
        <v>2</v>
      </c>
      <c r="L90" s="208" t="s">
        <v>195</v>
      </c>
      <c r="M90" s="209"/>
      <c r="N90" s="209"/>
      <c r="O90" s="210"/>
      <c r="P90" s="211" t="str">
        <f>E89</f>
        <v>FC オークス</v>
      </c>
      <c r="Q90" s="188"/>
      <c r="R90" s="188"/>
      <c r="S90" s="212"/>
      <c r="T90" s="187" t="str">
        <f>L89</f>
        <v>アバンツァーレ</v>
      </c>
      <c r="U90" s="188"/>
      <c r="V90" s="188"/>
      <c r="W90" s="189"/>
      <c r="X90" s="181"/>
      <c r="Y90" s="182"/>
      <c r="Z90" s="182"/>
      <c r="AA90" s="182"/>
      <c r="AB90" s="182"/>
      <c r="AC90" s="182"/>
      <c r="AD90" s="183"/>
      <c r="AE90" s="23"/>
      <c r="AF90" s="24"/>
      <c r="AG90" s="24"/>
    </row>
    <row r="91" spans="1:35" ht="7.5" customHeight="1">
      <c r="A91" s="16"/>
      <c r="B91" s="16"/>
      <c r="C91" s="41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42"/>
      <c r="Q91" s="42"/>
      <c r="R91" s="42"/>
      <c r="S91" s="42"/>
      <c r="T91" s="42"/>
      <c r="U91" s="42"/>
      <c r="V91" s="42"/>
      <c r="W91" s="16"/>
      <c r="X91" s="16"/>
      <c r="Y91" s="16"/>
      <c r="AB91" s="43"/>
      <c r="AC91" s="43"/>
      <c r="AD91" s="41"/>
      <c r="AE91" s="41"/>
      <c r="AF91" s="43"/>
      <c r="AG91" s="43"/>
      <c r="AH91" s="43"/>
      <c r="AI91" s="43"/>
    </row>
    <row r="92" spans="1:35" ht="15" customHeight="1">
      <c r="A92" s="233" t="s">
        <v>25</v>
      </c>
      <c r="B92" s="234"/>
      <c r="C92" s="235" t="str">
        <f>B93</f>
        <v>アバンツァーレ</v>
      </c>
      <c r="D92" s="236"/>
      <c r="E92" s="237"/>
      <c r="F92" s="235" t="str">
        <f>B95</f>
        <v>FCオークス</v>
      </c>
      <c r="G92" s="236"/>
      <c r="H92" s="237"/>
      <c r="I92" s="235" t="str">
        <f>B97</f>
        <v>フォルツア</v>
      </c>
      <c r="J92" s="236"/>
      <c r="K92" s="237"/>
      <c r="L92" s="235" t="str">
        <f>B99</f>
        <v xml:space="preserve">EL BRANCA </v>
      </c>
      <c r="M92" s="236"/>
      <c r="N92" s="237"/>
      <c r="O92" s="238" t="s">
        <v>26</v>
      </c>
      <c r="P92" s="239"/>
      <c r="Q92" s="240" t="s">
        <v>27</v>
      </c>
      <c r="R92" s="240"/>
      <c r="S92" s="240" t="s">
        <v>28</v>
      </c>
      <c r="T92" s="240"/>
      <c r="U92" s="238" t="s">
        <v>29</v>
      </c>
      <c r="V92" s="241"/>
      <c r="W92" s="238" t="s">
        <v>30</v>
      </c>
      <c r="X92" s="241"/>
      <c r="AA92" s="14"/>
      <c r="AB92" s="23"/>
      <c r="AC92" s="24"/>
      <c r="AD92" s="24"/>
    </row>
    <row r="93" spans="1:35" ht="15" customHeight="1">
      <c r="A93" s="220">
        <v>1</v>
      </c>
      <c r="B93" s="242" t="s">
        <v>156</v>
      </c>
      <c r="C93" s="224" t="str">
        <f>IF(OR(C94="",E94=""),"",IF(C94=E94,"△",IF(C94&gt;E94,"○","●")))</f>
        <v/>
      </c>
      <c r="D93" s="225"/>
      <c r="E93" s="226"/>
      <c r="F93" s="224" t="str">
        <f>IF(OR(F94="",H94=""),"",IF(F94=H94,"△",IF(F94&gt;H94,"○","●")))</f>
        <v>○</v>
      </c>
      <c r="G93" s="225"/>
      <c r="H93" s="226"/>
      <c r="I93" s="224" t="str">
        <f>IF(OR(I94="",K94=""),"",IF(I94=K94,"△",IF(I94&gt;K94,"○","●")))</f>
        <v>●</v>
      </c>
      <c r="J93" s="225"/>
      <c r="K93" s="226"/>
      <c r="L93" s="224" t="str">
        <f>IF(OR(L94="",N94=""),"",IF(L94=N94,"△",IF(L94&gt;N94,"○","●")))</f>
        <v>△</v>
      </c>
      <c r="M93" s="225"/>
      <c r="N93" s="226"/>
      <c r="O93" s="216">
        <f>SUM(Z93:Z94)</f>
        <v>4</v>
      </c>
      <c r="P93" s="227"/>
      <c r="Q93" s="216">
        <f>AA93</f>
        <v>7</v>
      </c>
      <c r="R93" s="217"/>
      <c r="S93" s="216">
        <f>AA94</f>
        <v>8</v>
      </c>
      <c r="T93" s="217"/>
      <c r="U93" s="216">
        <f>SUM(AA93-AA94)</f>
        <v>-1</v>
      </c>
      <c r="V93" s="217"/>
      <c r="W93" s="216">
        <v>3</v>
      </c>
      <c r="X93" s="217"/>
      <c r="Y93" s="215"/>
      <c r="Z93" s="45">
        <f>COUNTIF(C93:N94,"○")*3</f>
        <v>3</v>
      </c>
      <c r="AA93" s="46">
        <f>SUM(C94+F94+I94+L94)</f>
        <v>7</v>
      </c>
      <c r="AB93" s="50"/>
      <c r="AC93" s="50"/>
      <c r="AD93" s="24"/>
    </row>
    <row r="94" spans="1:35" ht="15" customHeight="1">
      <c r="A94" s="221"/>
      <c r="B94" s="243"/>
      <c r="C94" s="47"/>
      <c r="D94" s="48"/>
      <c r="E94" s="49"/>
      <c r="F94" s="47">
        <v>5</v>
      </c>
      <c r="G94" s="48" t="s">
        <v>32</v>
      </c>
      <c r="H94" s="49">
        <v>2</v>
      </c>
      <c r="I94" s="47">
        <v>0</v>
      </c>
      <c r="J94" s="48" t="s">
        <v>32</v>
      </c>
      <c r="K94" s="49">
        <v>4</v>
      </c>
      <c r="L94" s="47">
        <v>2</v>
      </c>
      <c r="M94" s="48" t="s">
        <v>32</v>
      </c>
      <c r="N94" s="49">
        <v>2</v>
      </c>
      <c r="O94" s="228"/>
      <c r="P94" s="229"/>
      <c r="Q94" s="218"/>
      <c r="R94" s="219"/>
      <c r="S94" s="218"/>
      <c r="T94" s="219"/>
      <c r="U94" s="218"/>
      <c r="V94" s="219"/>
      <c r="W94" s="218"/>
      <c r="X94" s="219"/>
      <c r="Y94" s="215"/>
      <c r="Z94" s="45">
        <f>COUNTIF(C93:N94,"△")</f>
        <v>1</v>
      </c>
      <c r="AA94" s="46">
        <f>SUM(E94+H94+K94+N94)</f>
        <v>8</v>
      </c>
      <c r="AB94" s="38"/>
      <c r="AC94" s="38"/>
      <c r="AD94" s="24"/>
      <c r="AE94" s="51"/>
    </row>
    <row r="95" spans="1:35" ht="15" customHeight="1">
      <c r="A95" s="220">
        <v>2</v>
      </c>
      <c r="B95" s="222" t="s">
        <v>141</v>
      </c>
      <c r="C95" s="224" t="str">
        <f>IF(OR(C96="",E96=""),"",IF(C96=E96,"△",IF(C96&gt;E96,"○","●")))</f>
        <v>●</v>
      </c>
      <c r="D95" s="225"/>
      <c r="E95" s="226"/>
      <c r="F95" s="224" t="str">
        <f>IF(OR(F96="",H96=""),"",IF(F96=H96,"△",IF(F96&gt;H96,"○","●")))</f>
        <v/>
      </c>
      <c r="G95" s="225"/>
      <c r="H95" s="226"/>
      <c r="I95" s="224" t="str">
        <f>IF(OR(I96="",K96=""),"",IF(I96=K96,"△",IF(I96&gt;K96,"○","●")))</f>
        <v>●</v>
      </c>
      <c r="J95" s="225"/>
      <c r="K95" s="226"/>
      <c r="L95" s="224" t="str">
        <f>IF(OR(L96="",N96=""),"",IF(L96=N96,"△",IF(L96&gt;N96,"○","●")))</f>
        <v>●</v>
      </c>
      <c r="M95" s="225"/>
      <c r="N95" s="226"/>
      <c r="O95" s="216">
        <f>SUM(Z95:Z96)</f>
        <v>0</v>
      </c>
      <c r="P95" s="227"/>
      <c r="Q95" s="216">
        <f>AA95</f>
        <v>2</v>
      </c>
      <c r="R95" s="217"/>
      <c r="S95" s="216">
        <f>AA96</f>
        <v>22</v>
      </c>
      <c r="T95" s="217"/>
      <c r="U95" s="216">
        <f>SUM(AA95-AA96)</f>
        <v>-20</v>
      </c>
      <c r="V95" s="217"/>
      <c r="W95" s="216">
        <v>4</v>
      </c>
      <c r="X95" s="217"/>
      <c r="Y95" s="215"/>
      <c r="Z95" s="45">
        <f>COUNTIF(C95:N96,"○")*3</f>
        <v>0</v>
      </c>
      <c r="AA95" s="46">
        <f>SUM(C96+F96+I96+L96)</f>
        <v>2</v>
      </c>
      <c r="AB95" s="38"/>
      <c r="AC95" s="38"/>
      <c r="AD95" s="24"/>
    </row>
    <row r="96" spans="1:35" ht="15" customHeight="1">
      <c r="A96" s="221"/>
      <c r="B96" s="223"/>
      <c r="C96" s="47">
        <v>2</v>
      </c>
      <c r="D96" s="48" t="s">
        <v>32</v>
      </c>
      <c r="E96" s="49">
        <v>5</v>
      </c>
      <c r="F96" s="47"/>
      <c r="G96" s="48"/>
      <c r="H96" s="49"/>
      <c r="I96" s="47">
        <v>0</v>
      </c>
      <c r="J96" s="48" t="s">
        <v>32</v>
      </c>
      <c r="K96" s="49">
        <v>11</v>
      </c>
      <c r="L96" s="47">
        <v>0</v>
      </c>
      <c r="M96" s="48" t="s">
        <v>32</v>
      </c>
      <c r="N96" s="49">
        <v>6</v>
      </c>
      <c r="O96" s="228"/>
      <c r="P96" s="229"/>
      <c r="Q96" s="218"/>
      <c r="R96" s="219"/>
      <c r="S96" s="218"/>
      <c r="T96" s="219"/>
      <c r="U96" s="218"/>
      <c r="V96" s="219"/>
      <c r="W96" s="218"/>
      <c r="X96" s="219"/>
      <c r="Y96" s="215"/>
      <c r="Z96" s="45">
        <f>COUNTIF(C95:N96,"△")</f>
        <v>0</v>
      </c>
      <c r="AA96" s="46">
        <f>SUM(E96+H96+K96+N96)</f>
        <v>22</v>
      </c>
      <c r="AB96" s="38"/>
      <c r="AC96" s="38"/>
      <c r="AD96" s="24"/>
    </row>
    <row r="97" spans="1:33" ht="15" customHeight="1">
      <c r="A97" s="220">
        <v>3</v>
      </c>
      <c r="B97" s="222" t="s">
        <v>125</v>
      </c>
      <c r="C97" s="224" t="str">
        <f>IF(OR(C98="",E98=""),"",IF(C98=E98,"△",IF(C98&gt;E98,"○","●")))</f>
        <v>○</v>
      </c>
      <c r="D97" s="225"/>
      <c r="E97" s="226"/>
      <c r="F97" s="224" t="str">
        <f>IF(OR(F98="",H98=""),"",IF(F98=H98,"△",IF(F98&gt;H98,"○","●")))</f>
        <v>○</v>
      </c>
      <c r="G97" s="225"/>
      <c r="H97" s="226"/>
      <c r="I97" s="224" t="str">
        <f>IF(OR(I98="",K98=""),"",IF(I98=K98,"△",IF(I98&gt;K98,"○","●")))</f>
        <v/>
      </c>
      <c r="J97" s="225"/>
      <c r="K97" s="226"/>
      <c r="L97" s="224" t="str">
        <f>IF(OR(L98="",N98=""),"",IF(L98=N98,"△",IF(L98&gt;N98,"○","●")))</f>
        <v>○</v>
      </c>
      <c r="M97" s="225"/>
      <c r="N97" s="226"/>
      <c r="O97" s="216">
        <f>SUM(Z97:Z98)</f>
        <v>9</v>
      </c>
      <c r="P97" s="227"/>
      <c r="Q97" s="216">
        <f>AA97</f>
        <v>17</v>
      </c>
      <c r="R97" s="217"/>
      <c r="S97" s="216">
        <f>AA98</f>
        <v>0</v>
      </c>
      <c r="T97" s="217"/>
      <c r="U97" s="216">
        <f>SUM(AA97-AA98)</f>
        <v>17</v>
      </c>
      <c r="V97" s="217"/>
      <c r="W97" s="216">
        <v>1</v>
      </c>
      <c r="X97" s="217"/>
      <c r="Y97" s="215"/>
      <c r="Z97" s="45">
        <f>COUNTIF(C97:N98,"○")*3</f>
        <v>9</v>
      </c>
      <c r="AA97" s="46">
        <f>SUM(C98+F98+I98+L98)</f>
        <v>17</v>
      </c>
      <c r="AB97" s="38"/>
      <c r="AC97" s="38"/>
      <c r="AD97" s="24"/>
    </row>
    <row r="98" spans="1:33" ht="15" customHeight="1">
      <c r="A98" s="221"/>
      <c r="B98" s="223"/>
      <c r="C98" s="47">
        <v>4</v>
      </c>
      <c r="D98" s="48" t="s">
        <v>32</v>
      </c>
      <c r="E98" s="49">
        <v>0</v>
      </c>
      <c r="F98" s="47">
        <v>11</v>
      </c>
      <c r="G98" s="48" t="s">
        <v>32</v>
      </c>
      <c r="H98" s="49">
        <v>0</v>
      </c>
      <c r="I98" s="47"/>
      <c r="J98" s="48"/>
      <c r="K98" s="49"/>
      <c r="L98" s="47">
        <v>2</v>
      </c>
      <c r="M98" s="48" t="s">
        <v>32</v>
      </c>
      <c r="N98" s="49">
        <v>0</v>
      </c>
      <c r="O98" s="228"/>
      <c r="P98" s="229"/>
      <c r="Q98" s="218"/>
      <c r="R98" s="219"/>
      <c r="S98" s="218"/>
      <c r="T98" s="219"/>
      <c r="U98" s="218"/>
      <c r="V98" s="219"/>
      <c r="W98" s="218"/>
      <c r="X98" s="219"/>
      <c r="Y98" s="215"/>
      <c r="Z98" s="45">
        <f>COUNTIF(C97:N98,"△")</f>
        <v>0</v>
      </c>
      <c r="AA98" s="46">
        <f>SUM(E98+H98+K98+N98)</f>
        <v>0</v>
      </c>
      <c r="AB98" s="38"/>
      <c r="AC98" s="38"/>
      <c r="AD98" s="24"/>
    </row>
    <row r="99" spans="1:33" ht="15" customHeight="1">
      <c r="A99" s="220">
        <v>4</v>
      </c>
      <c r="B99" s="222" t="s">
        <v>144</v>
      </c>
      <c r="C99" s="224" t="str">
        <f>IF(OR(C100="",E100=""),"",IF(C100=E100,"△",IF(C100&gt;E100,"○","●")))</f>
        <v>△</v>
      </c>
      <c r="D99" s="225"/>
      <c r="E99" s="226"/>
      <c r="F99" s="224" t="str">
        <f>IF(OR(F100="",H100=""),"",IF(F100=H100,"△",IF(F100&gt;H100,"○","●")))</f>
        <v>○</v>
      </c>
      <c r="G99" s="225"/>
      <c r="H99" s="226"/>
      <c r="I99" s="224" t="str">
        <f>IF(OR(I100="",K100=""),"",IF(I100=K100,"△",IF(I100&gt;K100,"○","●")))</f>
        <v>●</v>
      </c>
      <c r="J99" s="225"/>
      <c r="K99" s="226"/>
      <c r="L99" s="224" t="str">
        <f>IF(OR(L100="",N100=""),"",IF(L100=N100,"△",IF(L100&gt;N100,"○","●")))</f>
        <v/>
      </c>
      <c r="M99" s="225"/>
      <c r="N99" s="226"/>
      <c r="O99" s="216">
        <f>SUM(Z99:Z100)</f>
        <v>4</v>
      </c>
      <c r="P99" s="227"/>
      <c r="Q99" s="216">
        <f>AA99</f>
        <v>8</v>
      </c>
      <c r="R99" s="217"/>
      <c r="S99" s="216">
        <f>AA100</f>
        <v>4</v>
      </c>
      <c r="T99" s="217"/>
      <c r="U99" s="216">
        <f>SUM(AA99-AA100)</f>
        <v>4</v>
      </c>
      <c r="V99" s="217"/>
      <c r="W99" s="216">
        <v>2</v>
      </c>
      <c r="X99" s="217"/>
      <c r="Y99" s="215"/>
      <c r="Z99" s="45">
        <f>COUNTIF(C99:N100,"○")*3</f>
        <v>3</v>
      </c>
      <c r="AA99" s="46">
        <f>SUM(C100+F100+I100+L100)</f>
        <v>8</v>
      </c>
      <c r="AB99" s="38"/>
      <c r="AC99" s="38"/>
      <c r="AD99" s="24"/>
    </row>
    <row r="100" spans="1:33" ht="15" customHeight="1">
      <c r="A100" s="221"/>
      <c r="B100" s="223"/>
      <c r="C100" s="47">
        <v>2</v>
      </c>
      <c r="D100" s="48" t="s">
        <v>32</v>
      </c>
      <c r="E100" s="49">
        <v>2</v>
      </c>
      <c r="F100" s="47">
        <v>6</v>
      </c>
      <c r="G100" s="48" t="s">
        <v>32</v>
      </c>
      <c r="H100" s="49">
        <v>0</v>
      </c>
      <c r="I100" s="47">
        <v>0</v>
      </c>
      <c r="J100" s="48" t="s">
        <v>32</v>
      </c>
      <c r="K100" s="49">
        <v>2</v>
      </c>
      <c r="L100" s="47"/>
      <c r="M100" s="48"/>
      <c r="N100" s="49"/>
      <c r="O100" s="228"/>
      <c r="P100" s="229"/>
      <c r="Q100" s="218"/>
      <c r="R100" s="219"/>
      <c r="S100" s="218"/>
      <c r="T100" s="219"/>
      <c r="U100" s="218"/>
      <c r="V100" s="219"/>
      <c r="W100" s="218"/>
      <c r="X100" s="219"/>
      <c r="Y100" s="215"/>
      <c r="Z100" s="45">
        <f>COUNTIF(C99:N100,"△")</f>
        <v>1</v>
      </c>
      <c r="AA100" s="46">
        <f>SUM(E100+H100+K100+N100)</f>
        <v>4</v>
      </c>
      <c r="AB100" s="38"/>
      <c r="AC100" s="38"/>
      <c r="AD100" s="24"/>
    </row>
    <row r="101" spans="1:33" ht="15" customHeight="1">
      <c r="A101" s="16"/>
      <c r="B101" s="16"/>
      <c r="C101" s="41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2"/>
      <c r="Q101" s="42"/>
      <c r="R101" s="42"/>
      <c r="S101" s="42"/>
      <c r="T101" s="42"/>
      <c r="U101" s="42"/>
      <c r="V101" s="42"/>
      <c r="W101" s="16"/>
      <c r="X101" s="16"/>
      <c r="Y101" s="16"/>
      <c r="AB101" s="43"/>
      <c r="AC101" s="43"/>
      <c r="AD101" s="41"/>
      <c r="AE101" s="38"/>
      <c r="AF101" s="38"/>
      <c r="AG101" s="24"/>
    </row>
    <row r="102" spans="1:33" ht="15" customHeight="1">
      <c r="A102" s="260" t="s">
        <v>54</v>
      </c>
      <c r="B102" s="260"/>
      <c r="C102" s="260"/>
      <c r="D102" s="260"/>
      <c r="AB102" s="21"/>
      <c r="AC102" s="21"/>
      <c r="AD102" s="21"/>
      <c r="AE102" s="38"/>
      <c r="AF102" s="38"/>
      <c r="AG102" s="24"/>
    </row>
    <row r="103" spans="1:33" ht="12" customHeight="1">
      <c r="A103" s="136"/>
      <c r="B103" s="136" t="s">
        <v>18</v>
      </c>
      <c r="C103" s="261" t="s">
        <v>19</v>
      </c>
      <c r="D103" s="262"/>
      <c r="E103" s="263" t="s">
        <v>20</v>
      </c>
      <c r="F103" s="264"/>
      <c r="G103" s="264"/>
      <c r="H103" s="264"/>
      <c r="I103" s="264"/>
      <c r="J103" s="264"/>
      <c r="K103" s="264"/>
      <c r="L103" s="264"/>
      <c r="M103" s="264"/>
      <c r="N103" s="264"/>
      <c r="O103" s="265"/>
      <c r="P103" s="266" t="s">
        <v>21</v>
      </c>
      <c r="Q103" s="266"/>
      <c r="R103" s="266"/>
      <c r="S103" s="266"/>
      <c r="T103" s="266"/>
      <c r="U103" s="266"/>
      <c r="V103" s="266"/>
      <c r="W103" s="266"/>
      <c r="X103" s="266" t="s">
        <v>22</v>
      </c>
      <c r="Y103" s="266"/>
      <c r="Z103" s="266"/>
      <c r="AA103" s="266"/>
      <c r="AB103" s="266"/>
      <c r="AC103" s="266"/>
      <c r="AD103" s="266"/>
    </row>
    <row r="104" spans="1:33" ht="15" customHeight="1">
      <c r="A104" s="25">
        <v>1</v>
      </c>
      <c r="B104" s="26" t="s">
        <v>161</v>
      </c>
      <c r="C104" s="190">
        <v>0.41666666666666669</v>
      </c>
      <c r="D104" s="191"/>
      <c r="E104" s="244" t="s">
        <v>162</v>
      </c>
      <c r="F104" s="196"/>
      <c r="G104" s="196"/>
      <c r="H104" s="245"/>
      <c r="I104" s="135">
        <v>2</v>
      </c>
      <c r="J104" s="28" t="s">
        <v>163</v>
      </c>
      <c r="K104" s="29">
        <v>0</v>
      </c>
      <c r="L104" s="195" t="s">
        <v>164</v>
      </c>
      <c r="M104" s="196"/>
      <c r="N104" s="196"/>
      <c r="O104" s="197"/>
      <c r="P104" s="255" t="s">
        <v>165</v>
      </c>
      <c r="Q104" s="256"/>
      <c r="R104" s="256"/>
      <c r="S104" s="257"/>
      <c r="T104" s="258" t="s">
        <v>166</v>
      </c>
      <c r="U104" s="256"/>
      <c r="V104" s="256"/>
      <c r="W104" s="259"/>
      <c r="X104" s="175" t="s">
        <v>167</v>
      </c>
      <c r="Y104" s="176"/>
      <c r="Z104" s="176"/>
      <c r="AA104" s="176"/>
      <c r="AB104" s="176"/>
      <c r="AC104" s="176"/>
      <c r="AD104" s="177"/>
      <c r="AE104" s="23"/>
      <c r="AF104" s="24"/>
      <c r="AG104" s="24"/>
    </row>
    <row r="105" spans="1:33" ht="15" customHeight="1">
      <c r="A105" s="30">
        <v>2</v>
      </c>
      <c r="B105" s="31" t="s">
        <v>161</v>
      </c>
      <c r="C105" s="203">
        <v>0.47916666666666669</v>
      </c>
      <c r="D105" s="204"/>
      <c r="E105" s="246" t="s">
        <v>166</v>
      </c>
      <c r="F105" s="209"/>
      <c r="G105" s="209"/>
      <c r="H105" s="247"/>
      <c r="I105" s="32">
        <v>0</v>
      </c>
      <c r="J105" s="33" t="s">
        <v>23</v>
      </c>
      <c r="K105" s="34">
        <v>2</v>
      </c>
      <c r="L105" s="208" t="s">
        <v>165</v>
      </c>
      <c r="M105" s="209"/>
      <c r="N105" s="209"/>
      <c r="O105" s="210"/>
      <c r="P105" s="248" t="s">
        <v>164</v>
      </c>
      <c r="Q105" s="249"/>
      <c r="R105" s="249"/>
      <c r="S105" s="250"/>
      <c r="T105" s="251" t="s">
        <v>162</v>
      </c>
      <c r="U105" s="249"/>
      <c r="V105" s="249"/>
      <c r="W105" s="252"/>
      <c r="X105" s="181"/>
      <c r="Y105" s="182"/>
      <c r="Z105" s="182"/>
      <c r="AA105" s="182"/>
      <c r="AB105" s="182"/>
      <c r="AC105" s="182"/>
      <c r="AD105" s="183"/>
      <c r="AE105" s="23"/>
      <c r="AF105" s="24"/>
      <c r="AG105" s="24"/>
    </row>
    <row r="106" spans="1:33" ht="15" customHeight="1">
      <c r="A106" s="25">
        <v>3</v>
      </c>
      <c r="B106" s="26" t="s">
        <v>168</v>
      </c>
      <c r="C106" s="190">
        <v>0.41666666666666669</v>
      </c>
      <c r="D106" s="191"/>
      <c r="E106" s="244" t="s">
        <v>164</v>
      </c>
      <c r="F106" s="196"/>
      <c r="G106" s="196"/>
      <c r="H106" s="245"/>
      <c r="I106" s="135">
        <v>1</v>
      </c>
      <c r="J106" s="28" t="s">
        <v>23</v>
      </c>
      <c r="K106" s="29">
        <v>2</v>
      </c>
      <c r="L106" s="195" t="s">
        <v>166</v>
      </c>
      <c r="M106" s="196"/>
      <c r="N106" s="196"/>
      <c r="O106" s="197"/>
      <c r="P106" s="255" t="s">
        <v>169</v>
      </c>
      <c r="Q106" s="256"/>
      <c r="R106" s="256"/>
      <c r="S106" s="257"/>
      <c r="T106" s="258" t="s">
        <v>165</v>
      </c>
      <c r="U106" s="256"/>
      <c r="V106" s="256"/>
      <c r="W106" s="259"/>
      <c r="X106" s="175" t="s">
        <v>167</v>
      </c>
      <c r="Y106" s="176"/>
      <c r="Z106" s="176"/>
      <c r="AA106" s="176"/>
      <c r="AB106" s="176"/>
      <c r="AC106" s="176"/>
      <c r="AD106" s="177"/>
      <c r="AE106" s="23"/>
      <c r="AF106" s="24"/>
      <c r="AG106" s="24"/>
    </row>
    <row r="107" spans="1:33" ht="15" customHeight="1">
      <c r="A107" s="30">
        <v>4</v>
      </c>
      <c r="B107" s="31" t="s">
        <v>168</v>
      </c>
      <c r="C107" s="203">
        <v>0.47916666666666669</v>
      </c>
      <c r="D107" s="204"/>
      <c r="E107" s="246" t="s">
        <v>169</v>
      </c>
      <c r="F107" s="209"/>
      <c r="G107" s="209"/>
      <c r="H107" s="247"/>
      <c r="I107" s="32">
        <v>0</v>
      </c>
      <c r="J107" s="33" t="s">
        <v>23</v>
      </c>
      <c r="K107" s="34">
        <v>3</v>
      </c>
      <c r="L107" s="208" t="s">
        <v>165</v>
      </c>
      <c r="M107" s="209"/>
      <c r="N107" s="209"/>
      <c r="O107" s="210"/>
      <c r="P107" s="248" t="s">
        <v>166</v>
      </c>
      <c r="Q107" s="249"/>
      <c r="R107" s="249"/>
      <c r="S107" s="250"/>
      <c r="T107" s="251" t="s">
        <v>164</v>
      </c>
      <c r="U107" s="249"/>
      <c r="V107" s="249"/>
      <c r="W107" s="252"/>
      <c r="X107" s="181"/>
      <c r="Y107" s="182"/>
      <c r="Z107" s="182"/>
      <c r="AA107" s="182"/>
      <c r="AB107" s="182"/>
      <c r="AC107" s="182"/>
      <c r="AD107" s="183"/>
      <c r="AE107" s="23"/>
      <c r="AF107" s="24"/>
      <c r="AG107" s="24"/>
    </row>
    <row r="108" spans="1:33" ht="15" customHeight="1">
      <c r="A108" s="25">
        <v>5</v>
      </c>
      <c r="B108" s="26" t="s">
        <v>170</v>
      </c>
      <c r="C108" s="190">
        <v>0.41666666666666669</v>
      </c>
      <c r="D108" s="191"/>
      <c r="E108" s="244" t="s">
        <v>162</v>
      </c>
      <c r="F108" s="196"/>
      <c r="G108" s="196"/>
      <c r="H108" s="245"/>
      <c r="I108" s="135">
        <v>8</v>
      </c>
      <c r="J108" s="28" t="s">
        <v>163</v>
      </c>
      <c r="K108" s="29">
        <v>1</v>
      </c>
      <c r="L108" s="195" t="s">
        <v>169</v>
      </c>
      <c r="M108" s="196"/>
      <c r="N108" s="196"/>
      <c r="O108" s="197"/>
      <c r="P108" s="255" t="s">
        <v>165</v>
      </c>
      <c r="Q108" s="256"/>
      <c r="R108" s="256"/>
      <c r="S108" s="257"/>
      <c r="T108" s="258" t="s">
        <v>164</v>
      </c>
      <c r="U108" s="256"/>
      <c r="V108" s="256"/>
      <c r="W108" s="259"/>
      <c r="X108" s="175" t="s">
        <v>167</v>
      </c>
      <c r="Y108" s="176"/>
      <c r="Z108" s="176"/>
      <c r="AA108" s="176"/>
      <c r="AB108" s="176"/>
      <c r="AC108" s="176"/>
      <c r="AD108" s="177"/>
      <c r="AE108" s="23"/>
      <c r="AF108" s="24"/>
      <c r="AG108" s="24"/>
    </row>
    <row r="109" spans="1:33" ht="15" customHeight="1">
      <c r="A109" s="30">
        <v>6</v>
      </c>
      <c r="B109" s="31" t="s">
        <v>170</v>
      </c>
      <c r="C109" s="203">
        <v>0.47916666666666669</v>
      </c>
      <c r="D109" s="204"/>
      <c r="E109" s="246" t="s">
        <v>171</v>
      </c>
      <c r="F109" s="209"/>
      <c r="G109" s="209"/>
      <c r="H109" s="209"/>
      <c r="I109" s="32">
        <v>4</v>
      </c>
      <c r="J109" s="33" t="s">
        <v>23</v>
      </c>
      <c r="K109" s="34">
        <v>2</v>
      </c>
      <c r="L109" s="208" t="s">
        <v>165</v>
      </c>
      <c r="M109" s="209"/>
      <c r="N109" s="209"/>
      <c r="O109" s="210"/>
      <c r="P109" s="248" t="s">
        <v>169</v>
      </c>
      <c r="Q109" s="249"/>
      <c r="R109" s="249"/>
      <c r="S109" s="250"/>
      <c r="T109" s="251" t="s">
        <v>162</v>
      </c>
      <c r="U109" s="249"/>
      <c r="V109" s="249"/>
      <c r="W109" s="252"/>
      <c r="X109" s="181"/>
      <c r="Y109" s="182"/>
      <c r="Z109" s="182"/>
      <c r="AA109" s="182"/>
      <c r="AB109" s="182"/>
      <c r="AC109" s="182"/>
      <c r="AD109" s="183"/>
      <c r="AE109" s="23"/>
      <c r="AF109" s="24"/>
      <c r="AG109" s="24"/>
    </row>
    <row r="110" spans="1:33" ht="15" customHeight="1">
      <c r="A110" s="25">
        <v>7</v>
      </c>
      <c r="B110" s="26" t="s">
        <v>172</v>
      </c>
      <c r="C110" s="190">
        <v>0.41666666666666669</v>
      </c>
      <c r="D110" s="191"/>
      <c r="E110" s="244" t="s">
        <v>162</v>
      </c>
      <c r="F110" s="196"/>
      <c r="G110" s="196"/>
      <c r="H110" s="196"/>
      <c r="I110" s="135">
        <v>5</v>
      </c>
      <c r="J110" s="28" t="s">
        <v>23</v>
      </c>
      <c r="K110" s="29">
        <v>0</v>
      </c>
      <c r="L110" s="245" t="s">
        <v>166</v>
      </c>
      <c r="M110" s="253"/>
      <c r="N110" s="253"/>
      <c r="O110" s="254"/>
      <c r="P110" s="255" t="s">
        <v>164</v>
      </c>
      <c r="Q110" s="256"/>
      <c r="R110" s="256"/>
      <c r="S110" s="257"/>
      <c r="T110" s="258" t="s">
        <v>169</v>
      </c>
      <c r="U110" s="256"/>
      <c r="V110" s="256"/>
      <c r="W110" s="259"/>
      <c r="X110" s="175" t="s">
        <v>173</v>
      </c>
      <c r="Y110" s="176"/>
      <c r="Z110" s="176"/>
      <c r="AA110" s="176"/>
      <c r="AB110" s="176"/>
      <c r="AC110" s="176"/>
      <c r="AD110" s="177"/>
      <c r="AE110" s="23"/>
      <c r="AF110" s="24"/>
      <c r="AG110" s="24"/>
    </row>
    <row r="111" spans="1:33" ht="15" customHeight="1">
      <c r="A111" s="30">
        <v>8</v>
      </c>
      <c r="B111" s="31" t="s">
        <v>172</v>
      </c>
      <c r="C111" s="203">
        <v>0.47916666666666669</v>
      </c>
      <c r="D111" s="204"/>
      <c r="E111" s="246" t="s">
        <v>174</v>
      </c>
      <c r="F111" s="209"/>
      <c r="G111" s="209"/>
      <c r="H111" s="209"/>
      <c r="I111" s="32">
        <v>0</v>
      </c>
      <c r="J111" s="33" t="s">
        <v>23</v>
      </c>
      <c r="K111" s="34">
        <v>1</v>
      </c>
      <c r="L111" s="208" t="s">
        <v>164</v>
      </c>
      <c r="M111" s="209"/>
      <c r="N111" s="209"/>
      <c r="O111" s="210"/>
      <c r="P111" s="248" t="s">
        <v>162</v>
      </c>
      <c r="Q111" s="249"/>
      <c r="R111" s="249"/>
      <c r="S111" s="250"/>
      <c r="T111" s="251" t="s">
        <v>166</v>
      </c>
      <c r="U111" s="249"/>
      <c r="V111" s="249"/>
      <c r="W111" s="252"/>
      <c r="X111" s="181"/>
      <c r="Y111" s="182"/>
      <c r="Z111" s="182"/>
      <c r="AA111" s="182"/>
      <c r="AB111" s="182"/>
      <c r="AC111" s="182"/>
      <c r="AD111" s="183"/>
      <c r="AE111" s="23"/>
      <c r="AF111" s="24"/>
      <c r="AG111" s="24"/>
    </row>
    <row r="112" spans="1:33" ht="15" customHeight="1">
      <c r="A112" s="35">
        <v>9</v>
      </c>
      <c r="B112" s="36" t="s">
        <v>175</v>
      </c>
      <c r="C112" s="190">
        <v>0.41666666666666669</v>
      </c>
      <c r="D112" s="191"/>
      <c r="E112" s="244" t="s">
        <v>176</v>
      </c>
      <c r="F112" s="196"/>
      <c r="G112" s="196"/>
      <c r="H112" s="196"/>
      <c r="I112" s="135">
        <v>3</v>
      </c>
      <c r="J112" s="28" t="s">
        <v>23</v>
      </c>
      <c r="K112" s="29">
        <v>2</v>
      </c>
      <c r="L112" s="195" t="s">
        <v>166</v>
      </c>
      <c r="M112" s="196"/>
      <c r="N112" s="196"/>
      <c r="O112" s="197"/>
      <c r="P112" s="244" t="s">
        <v>162</v>
      </c>
      <c r="Q112" s="196"/>
      <c r="R112" s="196"/>
      <c r="S112" s="245"/>
      <c r="T112" s="195" t="s">
        <v>165</v>
      </c>
      <c r="U112" s="196"/>
      <c r="V112" s="196"/>
      <c r="W112" s="197"/>
      <c r="X112" s="175" t="s">
        <v>177</v>
      </c>
      <c r="Y112" s="176"/>
      <c r="Z112" s="176"/>
      <c r="AA112" s="176"/>
      <c r="AB112" s="176"/>
      <c r="AC112" s="176"/>
      <c r="AD112" s="177"/>
      <c r="AE112" s="23"/>
      <c r="AF112" s="24"/>
      <c r="AG112" s="24"/>
    </row>
    <row r="113" spans="1:35" ht="15" customHeight="1">
      <c r="A113" s="39">
        <v>10</v>
      </c>
      <c r="B113" s="40" t="s">
        <v>175</v>
      </c>
      <c r="C113" s="203">
        <v>0.47916666666666669</v>
      </c>
      <c r="D113" s="204"/>
      <c r="E113" s="246" t="s">
        <v>178</v>
      </c>
      <c r="F113" s="209"/>
      <c r="G113" s="209"/>
      <c r="H113" s="247"/>
      <c r="I113" s="32">
        <v>1</v>
      </c>
      <c r="J113" s="33" t="s">
        <v>23</v>
      </c>
      <c r="K113" s="34">
        <v>0</v>
      </c>
      <c r="L113" s="208" t="s">
        <v>165</v>
      </c>
      <c r="M113" s="209"/>
      <c r="N113" s="209"/>
      <c r="O113" s="210"/>
      <c r="P113" s="246" t="s">
        <v>166</v>
      </c>
      <c r="Q113" s="209"/>
      <c r="R113" s="209"/>
      <c r="S113" s="247"/>
      <c r="T113" s="208" t="s">
        <v>169</v>
      </c>
      <c r="U113" s="209"/>
      <c r="V113" s="209"/>
      <c r="W113" s="210"/>
      <c r="X113" s="181"/>
      <c r="Y113" s="182"/>
      <c r="Z113" s="182"/>
      <c r="AA113" s="182"/>
      <c r="AB113" s="182"/>
      <c r="AC113" s="182"/>
      <c r="AD113" s="183"/>
      <c r="AE113" s="37"/>
      <c r="AF113" s="38"/>
      <c r="AG113" s="24"/>
    </row>
    <row r="114" spans="1:35" ht="7.5" customHeight="1">
      <c r="A114" s="138"/>
      <c r="B114" s="138"/>
      <c r="C114" s="41"/>
      <c r="D114" s="41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42"/>
      <c r="Q114" s="42"/>
      <c r="R114" s="42"/>
      <c r="S114" s="42"/>
      <c r="T114" s="42"/>
      <c r="U114" s="42"/>
      <c r="V114" s="42"/>
      <c r="W114" s="138"/>
      <c r="X114" s="138"/>
      <c r="Y114" s="138"/>
      <c r="AB114" s="43"/>
      <c r="AC114" s="43"/>
      <c r="AD114" s="41"/>
      <c r="AE114" s="41"/>
      <c r="AF114" s="43"/>
      <c r="AG114" s="43"/>
      <c r="AH114" s="43"/>
      <c r="AI114" s="43"/>
    </row>
    <row r="115" spans="1:35" ht="13.5">
      <c r="A115" s="233" t="s">
        <v>25</v>
      </c>
      <c r="B115" s="234"/>
      <c r="C115" s="235" t="str">
        <f>B116</f>
        <v>AOBA FC</v>
      </c>
      <c r="D115" s="236"/>
      <c r="E115" s="237"/>
      <c r="F115" s="235" t="str">
        <f>B118</f>
        <v>仙台YMCA</v>
      </c>
      <c r="G115" s="236"/>
      <c r="H115" s="237"/>
      <c r="I115" s="235" t="str">
        <f>B120</f>
        <v>DUO PARK FC</v>
      </c>
      <c r="J115" s="236"/>
      <c r="K115" s="237"/>
      <c r="L115" s="235" t="str">
        <f>B122</f>
        <v>エスペランサ登米</v>
      </c>
      <c r="M115" s="236"/>
      <c r="N115" s="237"/>
      <c r="O115" s="235" t="str">
        <f>B124</f>
        <v>FCリベルタ</v>
      </c>
      <c r="P115" s="236"/>
      <c r="Q115" s="237"/>
      <c r="R115" s="238" t="s">
        <v>26</v>
      </c>
      <c r="S115" s="239"/>
      <c r="T115" s="240" t="s">
        <v>27</v>
      </c>
      <c r="U115" s="240"/>
      <c r="V115" s="240" t="s">
        <v>28</v>
      </c>
      <c r="W115" s="240"/>
      <c r="X115" s="238" t="s">
        <v>29</v>
      </c>
      <c r="Y115" s="241"/>
      <c r="Z115" s="238" t="s">
        <v>30</v>
      </c>
      <c r="AA115" s="241"/>
    </row>
    <row r="116" spans="1:35" ht="12.75">
      <c r="A116" s="220">
        <v>1</v>
      </c>
      <c r="B116" s="242" t="s">
        <v>147</v>
      </c>
      <c r="C116" s="224" t="str">
        <f>IF(OR(C117="",E117=""),"",IF(C117=E117,"△",IF(C117&gt;E117,"○","●")))</f>
        <v/>
      </c>
      <c r="D116" s="225"/>
      <c r="E116" s="226"/>
      <c r="F116" s="224" t="str">
        <f>IF(OR(F117="",H117=""),"",IF(F117=H117,"△",IF(F117&gt;H117,"○","●")))</f>
        <v>○</v>
      </c>
      <c r="G116" s="225"/>
      <c r="H116" s="226"/>
      <c r="I116" s="224" t="str">
        <f>IF(OR(I117="",K117=""),"",IF(I117=K117,"△",IF(I117&gt;K117,"○","●")))</f>
        <v>○</v>
      </c>
      <c r="J116" s="225"/>
      <c r="K116" s="226"/>
      <c r="L116" s="224" t="str">
        <f>IF(OR(L117="",N117=""),"",IF(L117=N117,"△",IF(L117&gt;N117,"○","●")))</f>
        <v>○</v>
      </c>
      <c r="M116" s="225"/>
      <c r="N116" s="226"/>
      <c r="O116" s="224" t="str">
        <f>IF(OR(O117="",Q117=""),"",IF(O117=Q117,"△",IF(O117&gt;Q117,"○","●")))</f>
        <v>○</v>
      </c>
      <c r="P116" s="225"/>
      <c r="Q116" s="226"/>
      <c r="R116" s="216">
        <f>SUM(AC116:AC117)</f>
        <v>12</v>
      </c>
      <c r="S116" s="227"/>
      <c r="T116" s="216">
        <f>AD116</f>
        <v>16</v>
      </c>
      <c r="U116" s="217"/>
      <c r="V116" s="216">
        <f>AD117</f>
        <v>1</v>
      </c>
      <c r="W116" s="217"/>
      <c r="X116" s="216">
        <f>SUM(AD116-AD117)</f>
        <v>15</v>
      </c>
      <c r="Y116" s="217"/>
      <c r="Z116" s="216">
        <v>1</v>
      </c>
      <c r="AA116" s="217"/>
      <c r="AB116" s="215"/>
      <c r="AC116" s="45">
        <f>COUNTIF(C116:Q117,"○")*3</f>
        <v>12</v>
      </c>
      <c r="AD116" s="46">
        <f>SUM(C117+F117+I117+L117+O117)</f>
        <v>16</v>
      </c>
    </row>
    <row r="117" spans="1:35" ht="12.75">
      <c r="A117" s="221"/>
      <c r="B117" s="243"/>
      <c r="C117" s="47"/>
      <c r="D117" s="48"/>
      <c r="E117" s="49"/>
      <c r="F117" s="47">
        <v>2</v>
      </c>
      <c r="G117" s="48" t="s">
        <v>31</v>
      </c>
      <c r="H117" s="49">
        <v>0</v>
      </c>
      <c r="I117" s="47">
        <v>8</v>
      </c>
      <c r="J117" s="48" t="s">
        <v>31</v>
      </c>
      <c r="K117" s="49">
        <v>1</v>
      </c>
      <c r="L117" s="47">
        <v>1</v>
      </c>
      <c r="M117" s="48" t="s">
        <v>179</v>
      </c>
      <c r="N117" s="49">
        <v>0</v>
      </c>
      <c r="O117" s="47">
        <v>5</v>
      </c>
      <c r="P117" s="48" t="s">
        <v>31</v>
      </c>
      <c r="Q117" s="49">
        <v>0</v>
      </c>
      <c r="R117" s="228"/>
      <c r="S117" s="229"/>
      <c r="T117" s="218"/>
      <c r="U117" s="219"/>
      <c r="V117" s="218"/>
      <c r="W117" s="219"/>
      <c r="X117" s="218"/>
      <c r="Y117" s="219"/>
      <c r="Z117" s="218"/>
      <c r="AA117" s="219"/>
      <c r="AB117" s="215"/>
      <c r="AC117" s="45">
        <f>COUNTIF(C116:Q117,"△")</f>
        <v>0</v>
      </c>
      <c r="AD117" s="46">
        <f>SUM(E117+H117+K117+N117+Q117)</f>
        <v>1</v>
      </c>
    </row>
    <row r="118" spans="1:35" ht="12.75">
      <c r="A118" s="220">
        <v>2</v>
      </c>
      <c r="B118" s="222" t="s">
        <v>149</v>
      </c>
      <c r="C118" s="224" t="str">
        <f>IF(OR(C119="",E119=""),"",IF(C119=E119,"△",IF(C119&gt;E119,"○","●")))</f>
        <v>●</v>
      </c>
      <c r="D118" s="225"/>
      <c r="E118" s="226"/>
      <c r="F118" s="224" t="str">
        <f>IF(OR(F119="",H119=""),"",IF(F119=H119,"△",IF(F119&gt;H119,"○","●")))</f>
        <v/>
      </c>
      <c r="G118" s="225"/>
      <c r="H118" s="226"/>
      <c r="I118" s="224" t="str">
        <f>IF(OR(I119="",K119=""),"",IF(I119=K119,"△",IF(I119&gt;K119,"○","●")))</f>
        <v>○</v>
      </c>
      <c r="J118" s="225"/>
      <c r="K118" s="226"/>
      <c r="L118" s="224" t="str">
        <f>IF(OR(L119="",N119=""),"",IF(L119=N119,"△",IF(L119&gt;N119,"○","●")))</f>
        <v>○</v>
      </c>
      <c r="M118" s="225"/>
      <c r="N118" s="226"/>
      <c r="O118" s="224" t="str">
        <f>IF(OR(O119="",Q119=""),"",IF(O119=Q119,"△",IF(O119&gt;Q119,"○","●")))</f>
        <v>●</v>
      </c>
      <c r="P118" s="225"/>
      <c r="Q118" s="226"/>
      <c r="R118" s="216">
        <f>SUM(AC118:AC119)</f>
        <v>6</v>
      </c>
      <c r="S118" s="227"/>
      <c r="T118" s="216">
        <f>AD118</f>
        <v>6</v>
      </c>
      <c r="U118" s="217"/>
      <c r="V118" s="216">
        <f>AD119</f>
        <v>6</v>
      </c>
      <c r="W118" s="217"/>
      <c r="X118" s="216">
        <f>SUM(AD118-AD119)</f>
        <v>0</v>
      </c>
      <c r="Y118" s="217"/>
      <c r="Z118" s="216">
        <v>3</v>
      </c>
      <c r="AA118" s="217"/>
      <c r="AB118" s="215"/>
      <c r="AC118" s="45">
        <f>COUNTIF(C118:Q119,"○")*3</f>
        <v>6</v>
      </c>
      <c r="AD118" s="46">
        <f>SUM(C119+F119+I119+L119+O119)</f>
        <v>6</v>
      </c>
    </row>
    <row r="119" spans="1:35" ht="12.75">
      <c r="A119" s="221"/>
      <c r="B119" s="223"/>
      <c r="C119" s="47">
        <v>0</v>
      </c>
      <c r="D119" s="48" t="s">
        <v>31</v>
      </c>
      <c r="E119" s="49">
        <v>2</v>
      </c>
      <c r="F119" s="47"/>
      <c r="G119" s="48"/>
      <c r="H119" s="49"/>
      <c r="I119" s="47">
        <v>1</v>
      </c>
      <c r="J119" s="48" t="s">
        <v>31</v>
      </c>
      <c r="K119" s="49">
        <v>0</v>
      </c>
      <c r="L119" s="47">
        <v>4</v>
      </c>
      <c r="M119" s="48" t="s">
        <v>179</v>
      </c>
      <c r="N119" s="49">
        <v>2</v>
      </c>
      <c r="O119" s="47">
        <v>1</v>
      </c>
      <c r="P119" s="48" t="s">
        <v>179</v>
      </c>
      <c r="Q119" s="49">
        <v>2</v>
      </c>
      <c r="R119" s="228"/>
      <c r="S119" s="229"/>
      <c r="T119" s="218"/>
      <c r="U119" s="219"/>
      <c r="V119" s="218"/>
      <c r="W119" s="219"/>
      <c r="X119" s="218"/>
      <c r="Y119" s="219"/>
      <c r="Z119" s="218"/>
      <c r="AA119" s="219"/>
      <c r="AB119" s="215"/>
      <c r="AC119" s="45">
        <f>COUNTIF(C118:Q119,"△")</f>
        <v>0</v>
      </c>
      <c r="AD119" s="46">
        <f>SUM(E119+H119+K119+N119+Q119)</f>
        <v>6</v>
      </c>
    </row>
    <row r="120" spans="1:35" ht="12.75">
      <c r="A120" s="220">
        <v>3</v>
      </c>
      <c r="B120" s="222" t="s">
        <v>150</v>
      </c>
      <c r="C120" s="224" t="str">
        <f>IF(OR(C121="",E121=""),"",IF(C121=E121,"△",IF(C121&gt;E121,"○","●")))</f>
        <v>●</v>
      </c>
      <c r="D120" s="225"/>
      <c r="E120" s="226"/>
      <c r="F120" s="224" t="str">
        <f>IF(OR(F121="",H121=""),"",IF(F121=H121,"△",IF(F121&gt;H121,"○","●")))</f>
        <v>●</v>
      </c>
      <c r="G120" s="225"/>
      <c r="H120" s="226"/>
      <c r="I120" s="224" t="str">
        <f>IF(OR(I121="",K121=""),"",IF(I121=K121,"△",IF(I121&gt;K121,"○","●")))</f>
        <v/>
      </c>
      <c r="J120" s="225"/>
      <c r="K120" s="226"/>
      <c r="L120" s="224" t="str">
        <f>IF(OR(L121="",N121=""),"",IF(L121=N121,"△",IF(L121&gt;N121,"○","●")))</f>
        <v>●</v>
      </c>
      <c r="M120" s="225"/>
      <c r="N120" s="226"/>
      <c r="O120" s="224" t="str">
        <f>IF(OR(O121="",Q121=""),"",IF(O121=Q121,"△",IF(O121&gt;Q121,"○","●")))</f>
        <v>○</v>
      </c>
      <c r="P120" s="225"/>
      <c r="Q120" s="226"/>
      <c r="R120" s="216">
        <f>SUM(AC120:AC121)</f>
        <v>3</v>
      </c>
      <c r="S120" s="227"/>
      <c r="T120" s="216">
        <f>AD120</f>
        <v>4</v>
      </c>
      <c r="U120" s="217"/>
      <c r="V120" s="216">
        <f>AD121</f>
        <v>14</v>
      </c>
      <c r="W120" s="217"/>
      <c r="X120" s="216">
        <f>SUM(AD120-AD121)</f>
        <v>-10</v>
      </c>
      <c r="Y120" s="217"/>
      <c r="Z120" s="216">
        <v>5</v>
      </c>
      <c r="AA120" s="217"/>
      <c r="AB120" s="215"/>
      <c r="AC120" s="45">
        <f>COUNTIF(C120:Q121,"○")*3</f>
        <v>3</v>
      </c>
      <c r="AD120" s="46">
        <f>SUM(C121+F121+I121+L121+O121)</f>
        <v>4</v>
      </c>
    </row>
    <row r="121" spans="1:35" ht="12.75">
      <c r="A121" s="221"/>
      <c r="B121" s="223"/>
      <c r="C121" s="47">
        <v>1</v>
      </c>
      <c r="D121" s="48" t="s">
        <v>180</v>
      </c>
      <c r="E121" s="49">
        <v>8</v>
      </c>
      <c r="F121" s="47">
        <v>0</v>
      </c>
      <c r="G121" s="48" t="s">
        <v>180</v>
      </c>
      <c r="H121" s="49">
        <v>1</v>
      </c>
      <c r="I121" s="47"/>
      <c r="J121" s="48"/>
      <c r="K121" s="49"/>
      <c r="L121" s="47">
        <v>0</v>
      </c>
      <c r="M121" s="48" t="s">
        <v>180</v>
      </c>
      <c r="N121" s="49">
        <v>3</v>
      </c>
      <c r="O121" s="47">
        <v>3</v>
      </c>
      <c r="P121" s="48" t="s">
        <v>180</v>
      </c>
      <c r="Q121" s="49">
        <v>2</v>
      </c>
      <c r="R121" s="228"/>
      <c r="S121" s="229"/>
      <c r="T121" s="218"/>
      <c r="U121" s="219"/>
      <c r="V121" s="218"/>
      <c r="W121" s="219"/>
      <c r="X121" s="218"/>
      <c r="Y121" s="219"/>
      <c r="Z121" s="218"/>
      <c r="AA121" s="219"/>
      <c r="AB121" s="215"/>
      <c r="AC121" s="45">
        <f>COUNTIF(C120:Q121,"△")</f>
        <v>0</v>
      </c>
      <c r="AD121" s="46">
        <f>SUM(E121+H121+K121+N121+Q121)</f>
        <v>14</v>
      </c>
    </row>
    <row r="122" spans="1:35" ht="12.75">
      <c r="A122" s="220">
        <v>4</v>
      </c>
      <c r="B122" s="222" t="s">
        <v>181</v>
      </c>
      <c r="C122" s="224" t="str">
        <f>IF(OR(C123="",E123=""),"",IF(C123=E123,"△",IF(C123&gt;E123,"○","●")))</f>
        <v>●</v>
      </c>
      <c r="D122" s="225"/>
      <c r="E122" s="226"/>
      <c r="F122" s="224" t="str">
        <f>IF(OR(F123="",H123=""),"",IF(F123=H123,"△",IF(F123&gt;H123,"○","●")))</f>
        <v>●</v>
      </c>
      <c r="G122" s="225"/>
      <c r="H122" s="226"/>
      <c r="I122" s="224" t="str">
        <f>IF(OR(I123="",K123=""),"",IF(I123=K123,"△",IF(I123&gt;K123,"○","●")))</f>
        <v>○</v>
      </c>
      <c r="J122" s="225"/>
      <c r="K122" s="226"/>
      <c r="L122" s="224" t="str">
        <f>IF(OR(L123="",N123=""),"",IF(L123=N123,"△",IF(L123&gt;N123,"○","●")))</f>
        <v/>
      </c>
      <c r="M122" s="225"/>
      <c r="N122" s="226"/>
      <c r="O122" s="224" t="str">
        <f>IF(OR(O123="",Q123=""),"",IF(O123=Q123,"△",IF(O123&gt;Q123,"○","●")))</f>
        <v>○</v>
      </c>
      <c r="P122" s="225"/>
      <c r="Q122" s="226"/>
      <c r="R122" s="216">
        <f>SUM(AC122:AC123)</f>
        <v>6</v>
      </c>
      <c r="S122" s="227"/>
      <c r="T122" s="216">
        <f>AD122</f>
        <v>7</v>
      </c>
      <c r="U122" s="217"/>
      <c r="V122" s="216">
        <f>AD123</f>
        <v>5</v>
      </c>
      <c r="W122" s="217"/>
      <c r="X122" s="216">
        <f>SUM(AD122-AD123)</f>
        <v>2</v>
      </c>
      <c r="Y122" s="217"/>
      <c r="Z122" s="216">
        <v>2</v>
      </c>
      <c r="AA122" s="217"/>
      <c r="AB122" s="215"/>
      <c r="AC122" s="45">
        <f>COUNTIF(C122:Q123,"○")*3</f>
        <v>6</v>
      </c>
      <c r="AD122" s="46">
        <f>SUM(C123+F123+I123+L123+O123)</f>
        <v>7</v>
      </c>
    </row>
    <row r="123" spans="1:35" ht="12.75">
      <c r="A123" s="221"/>
      <c r="B123" s="223"/>
      <c r="C123" s="47">
        <v>0</v>
      </c>
      <c r="D123" s="48" t="s">
        <v>31</v>
      </c>
      <c r="E123" s="49">
        <v>1</v>
      </c>
      <c r="F123" s="47">
        <v>2</v>
      </c>
      <c r="G123" s="48" t="s">
        <v>31</v>
      </c>
      <c r="H123" s="49">
        <v>4</v>
      </c>
      <c r="I123" s="47">
        <v>3</v>
      </c>
      <c r="J123" s="48" t="s">
        <v>31</v>
      </c>
      <c r="K123" s="49">
        <v>0</v>
      </c>
      <c r="L123" s="47"/>
      <c r="M123" s="48"/>
      <c r="N123" s="49"/>
      <c r="O123" s="47">
        <v>2</v>
      </c>
      <c r="P123" s="48" t="s">
        <v>31</v>
      </c>
      <c r="Q123" s="49">
        <v>0</v>
      </c>
      <c r="R123" s="228"/>
      <c r="S123" s="229"/>
      <c r="T123" s="218"/>
      <c r="U123" s="219"/>
      <c r="V123" s="218"/>
      <c r="W123" s="219"/>
      <c r="X123" s="218"/>
      <c r="Y123" s="219"/>
      <c r="Z123" s="218"/>
      <c r="AA123" s="219"/>
      <c r="AB123" s="215"/>
      <c r="AC123" s="45">
        <f>COUNTIF(C122:Q123,"△")</f>
        <v>0</v>
      </c>
      <c r="AD123" s="46">
        <f>SUM(E123+H123+K123+N123+Q123)</f>
        <v>5</v>
      </c>
    </row>
    <row r="124" spans="1:35" ht="12.75">
      <c r="A124" s="220">
        <v>5</v>
      </c>
      <c r="B124" s="222" t="s">
        <v>153</v>
      </c>
      <c r="C124" s="224" t="str">
        <f>IF(OR(C125="",E125=""),"",IF(C125=E125,"△",IF(C125&gt;E125,"○","●")))</f>
        <v>●</v>
      </c>
      <c r="D124" s="225"/>
      <c r="E124" s="226"/>
      <c r="F124" s="224" t="str">
        <f>IF(OR(F125="",H125=""),"",IF(F125=H125,"△",IF(F125&gt;H125,"○","●")))</f>
        <v>○</v>
      </c>
      <c r="G124" s="225"/>
      <c r="H124" s="226"/>
      <c r="I124" s="224" t="str">
        <f>IF(OR(I125="",K125=""),"",IF(I125=K125,"△",IF(I125&gt;K125,"○","●")))</f>
        <v>●</v>
      </c>
      <c r="J124" s="225"/>
      <c r="K124" s="226"/>
      <c r="L124" s="224" t="str">
        <f>IF(OR(L125="",N125=""),"",IF(L125=N125,"△",IF(L125&gt;N125,"○","●")))</f>
        <v>●</v>
      </c>
      <c r="M124" s="225"/>
      <c r="N124" s="226"/>
      <c r="O124" s="224" t="str">
        <f>IF(OR(O125="",Q125=""),"",IF(O125=Q125,"△",IF(O125&gt;Q125,"○","●")))</f>
        <v/>
      </c>
      <c r="P124" s="225"/>
      <c r="Q124" s="226"/>
      <c r="R124" s="216">
        <f>SUM(AC124:AC125)</f>
        <v>3</v>
      </c>
      <c r="S124" s="227"/>
      <c r="T124" s="216">
        <f>AD124</f>
        <v>4</v>
      </c>
      <c r="U124" s="217"/>
      <c r="V124" s="216">
        <f>AD125</f>
        <v>11</v>
      </c>
      <c r="W124" s="217"/>
      <c r="X124" s="216">
        <f>SUM(AD124-AD125)</f>
        <v>-7</v>
      </c>
      <c r="Y124" s="217"/>
      <c r="Z124" s="216">
        <v>4</v>
      </c>
      <c r="AA124" s="217"/>
      <c r="AB124" s="215"/>
      <c r="AC124" s="45">
        <f>COUNTIF(C124:Q125,"○")*3</f>
        <v>3</v>
      </c>
      <c r="AD124" s="46">
        <f>SUM(C125+F125+I125+L125+O125)</f>
        <v>4</v>
      </c>
      <c r="AE124" s="38"/>
      <c r="AF124" s="38"/>
    </row>
    <row r="125" spans="1:35" ht="12.75">
      <c r="A125" s="221"/>
      <c r="B125" s="223"/>
      <c r="C125" s="47">
        <v>0</v>
      </c>
      <c r="D125" s="48" t="s">
        <v>182</v>
      </c>
      <c r="E125" s="49">
        <v>5</v>
      </c>
      <c r="F125" s="47">
        <v>2</v>
      </c>
      <c r="G125" s="48" t="s">
        <v>182</v>
      </c>
      <c r="H125" s="49">
        <v>1</v>
      </c>
      <c r="I125" s="47">
        <v>2</v>
      </c>
      <c r="J125" s="48" t="s">
        <v>182</v>
      </c>
      <c r="K125" s="49">
        <v>3</v>
      </c>
      <c r="L125" s="47">
        <v>0</v>
      </c>
      <c r="M125" s="48"/>
      <c r="N125" s="49">
        <v>2</v>
      </c>
      <c r="O125" s="47"/>
      <c r="P125" s="48"/>
      <c r="Q125" s="49"/>
      <c r="R125" s="228"/>
      <c r="S125" s="229"/>
      <c r="T125" s="218"/>
      <c r="U125" s="219"/>
      <c r="V125" s="218"/>
      <c r="W125" s="219"/>
      <c r="X125" s="218"/>
      <c r="Y125" s="219"/>
      <c r="Z125" s="218"/>
      <c r="AA125" s="219"/>
      <c r="AB125" s="215"/>
      <c r="AC125" s="45">
        <f>COUNTIF(C124:Q125,"△")</f>
        <v>0</v>
      </c>
      <c r="AD125" s="46">
        <f>SUM(E125+H125+K125+N125+Q125)</f>
        <v>11</v>
      </c>
      <c r="AE125" s="38"/>
      <c r="AF125" s="38"/>
    </row>
  </sheetData>
  <mergeCells count="635">
    <mergeCell ref="D4:H4"/>
    <mergeCell ref="J4:N4"/>
    <mergeCell ref="P4:T4"/>
    <mergeCell ref="V4:Z4"/>
    <mergeCell ref="D5:H5"/>
    <mergeCell ref="J5:N5"/>
    <mergeCell ref="P5:T5"/>
    <mergeCell ref="V5:Z5"/>
    <mergeCell ref="A1:AE1"/>
    <mergeCell ref="A2:AE2"/>
    <mergeCell ref="D3:H3"/>
    <mergeCell ref="J3:N3"/>
    <mergeCell ref="P3:T3"/>
    <mergeCell ref="V3:Z3"/>
    <mergeCell ref="D8:H8"/>
    <mergeCell ref="J8:N8"/>
    <mergeCell ref="P8:T8"/>
    <mergeCell ref="V8:Z8"/>
    <mergeCell ref="D9:H9"/>
    <mergeCell ref="J9:N9"/>
    <mergeCell ref="P9:T9"/>
    <mergeCell ref="D6:H6"/>
    <mergeCell ref="J6:N6"/>
    <mergeCell ref="P6:T6"/>
    <mergeCell ref="V6:Z6"/>
    <mergeCell ref="D7:H7"/>
    <mergeCell ref="J7:N7"/>
    <mergeCell ref="P7:T7"/>
    <mergeCell ref="V7:Z7"/>
    <mergeCell ref="X12:AD13"/>
    <mergeCell ref="C13:D13"/>
    <mergeCell ref="E13:H13"/>
    <mergeCell ref="L13:O13"/>
    <mergeCell ref="P13:S13"/>
    <mergeCell ref="T13:W13"/>
    <mergeCell ref="A10:D10"/>
    <mergeCell ref="C11:D11"/>
    <mergeCell ref="E11:O11"/>
    <mergeCell ref="P11:W11"/>
    <mergeCell ref="X11:AD11"/>
    <mergeCell ref="C12:D12"/>
    <mergeCell ref="E12:H12"/>
    <mergeCell ref="L12:O12"/>
    <mergeCell ref="P12:S12"/>
    <mergeCell ref="T12:W12"/>
    <mergeCell ref="C14:D14"/>
    <mergeCell ref="E14:H14"/>
    <mergeCell ref="L14:O14"/>
    <mergeCell ref="P14:S14"/>
    <mergeCell ref="T14:W14"/>
    <mergeCell ref="X14:AD15"/>
    <mergeCell ref="C15:D15"/>
    <mergeCell ref="E15:H15"/>
    <mergeCell ref="L15:O15"/>
    <mergeCell ref="P15:S15"/>
    <mergeCell ref="X16:AD17"/>
    <mergeCell ref="C17:D17"/>
    <mergeCell ref="E17:H17"/>
    <mergeCell ref="L17:O17"/>
    <mergeCell ref="P17:S17"/>
    <mergeCell ref="T17:W17"/>
    <mergeCell ref="T15:W15"/>
    <mergeCell ref="C16:D16"/>
    <mergeCell ref="E16:H16"/>
    <mergeCell ref="L16:O16"/>
    <mergeCell ref="P16:S16"/>
    <mergeCell ref="T16:W16"/>
    <mergeCell ref="T19:W19"/>
    <mergeCell ref="C20:D20"/>
    <mergeCell ref="E20:H20"/>
    <mergeCell ref="L20:O20"/>
    <mergeCell ref="P20:S20"/>
    <mergeCell ref="T20:W20"/>
    <mergeCell ref="C18:D18"/>
    <mergeCell ref="E18:H18"/>
    <mergeCell ref="L18:O18"/>
    <mergeCell ref="P18:S18"/>
    <mergeCell ref="T18:W18"/>
    <mergeCell ref="C19:D19"/>
    <mergeCell ref="E19:H19"/>
    <mergeCell ref="L19:O19"/>
    <mergeCell ref="P19:S19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X43:AD44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X42:AD42"/>
    <mergeCell ref="C44:D44"/>
    <mergeCell ref="E44:H44"/>
    <mergeCell ref="L44:O44"/>
    <mergeCell ref="P44:S44"/>
    <mergeCell ref="T44:W44"/>
    <mergeCell ref="C45:D45"/>
    <mergeCell ref="E45:H45"/>
    <mergeCell ref="L45:O45"/>
    <mergeCell ref="P45:S45"/>
    <mergeCell ref="X46:AD47"/>
    <mergeCell ref="C47:D47"/>
    <mergeCell ref="E47:H47"/>
    <mergeCell ref="L47:O47"/>
    <mergeCell ref="P47:S47"/>
    <mergeCell ref="T47:W47"/>
    <mergeCell ref="T45:W45"/>
    <mergeCell ref="C46:D46"/>
    <mergeCell ref="E46:H46"/>
    <mergeCell ref="L46:O46"/>
    <mergeCell ref="P46:S46"/>
    <mergeCell ref="T46:W46"/>
    <mergeCell ref="C48:D48"/>
    <mergeCell ref="E48:H48"/>
    <mergeCell ref="L48:O48"/>
    <mergeCell ref="P48:S48"/>
    <mergeCell ref="T48:W48"/>
    <mergeCell ref="X48:AD49"/>
    <mergeCell ref="C49:D49"/>
    <mergeCell ref="E49:H49"/>
    <mergeCell ref="L49:O49"/>
    <mergeCell ref="P49:S49"/>
    <mergeCell ref="T49:W49"/>
    <mergeCell ref="X54:Y55"/>
    <mergeCell ref="Z54:AA55"/>
    <mergeCell ref="AB54:AB55"/>
    <mergeCell ref="R51:S51"/>
    <mergeCell ref="T51:U51"/>
    <mergeCell ref="V51:W51"/>
    <mergeCell ref="X51:Y51"/>
    <mergeCell ref="Z51:AA51"/>
    <mergeCell ref="A52:A53"/>
    <mergeCell ref="B52:B53"/>
    <mergeCell ref="C52:E52"/>
    <mergeCell ref="F52:H52"/>
    <mergeCell ref="I52:K52"/>
    <mergeCell ref="A51:B51"/>
    <mergeCell ref="C51:E51"/>
    <mergeCell ref="F51:H51"/>
    <mergeCell ref="I51:K51"/>
    <mergeCell ref="L51:N51"/>
    <mergeCell ref="O51:Q51"/>
    <mergeCell ref="Z52:AA53"/>
    <mergeCell ref="R56:S57"/>
    <mergeCell ref="T56:U57"/>
    <mergeCell ref="V56:W57"/>
    <mergeCell ref="X56:Y57"/>
    <mergeCell ref="T58:U59"/>
    <mergeCell ref="V58:W59"/>
    <mergeCell ref="X58:Y59"/>
    <mergeCell ref="AB52:AB53"/>
    <mergeCell ref="A54:A55"/>
    <mergeCell ref="B54:B55"/>
    <mergeCell ref="C54:E54"/>
    <mergeCell ref="F54:H54"/>
    <mergeCell ref="I54:K54"/>
    <mergeCell ref="L54:N54"/>
    <mergeCell ref="O54:Q54"/>
    <mergeCell ref="R54:S55"/>
    <mergeCell ref="L52:N52"/>
    <mergeCell ref="O52:Q52"/>
    <mergeCell ref="R52:S53"/>
    <mergeCell ref="T52:U53"/>
    <mergeCell ref="V52:W53"/>
    <mergeCell ref="X52:Y53"/>
    <mergeCell ref="T54:U55"/>
    <mergeCell ref="V54:W55"/>
    <mergeCell ref="A60:A61"/>
    <mergeCell ref="B60:B61"/>
    <mergeCell ref="C60:E60"/>
    <mergeCell ref="F60:H60"/>
    <mergeCell ref="I60:K60"/>
    <mergeCell ref="Z60:AA61"/>
    <mergeCell ref="AB60:AB61"/>
    <mergeCell ref="A56:A57"/>
    <mergeCell ref="B56:B57"/>
    <mergeCell ref="C56:E56"/>
    <mergeCell ref="F56:H56"/>
    <mergeCell ref="I56:K56"/>
    <mergeCell ref="Z56:AA57"/>
    <mergeCell ref="AB56:AB57"/>
    <mergeCell ref="A58:A59"/>
    <mergeCell ref="B58:B59"/>
    <mergeCell ref="C58:E58"/>
    <mergeCell ref="F58:H58"/>
    <mergeCell ref="I58:K58"/>
    <mergeCell ref="L58:N58"/>
    <mergeCell ref="O58:Q58"/>
    <mergeCell ref="R58:S59"/>
    <mergeCell ref="L56:N56"/>
    <mergeCell ref="O56:Q56"/>
    <mergeCell ref="P65:W65"/>
    <mergeCell ref="X65:AD65"/>
    <mergeCell ref="L60:N60"/>
    <mergeCell ref="O60:Q60"/>
    <mergeCell ref="R60:S61"/>
    <mergeCell ref="T60:U61"/>
    <mergeCell ref="V60:W61"/>
    <mergeCell ref="X60:Y61"/>
    <mergeCell ref="Z58:AA59"/>
    <mergeCell ref="AB58:AB59"/>
    <mergeCell ref="C66:D66"/>
    <mergeCell ref="E66:H66"/>
    <mergeCell ref="L66:O66"/>
    <mergeCell ref="C67:D67"/>
    <mergeCell ref="E67:H67"/>
    <mergeCell ref="L67:O67"/>
    <mergeCell ref="A64:D64"/>
    <mergeCell ref="C65:D65"/>
    <mergeCell ref="E65:O65"/>
    <mergeCell ref="C69:D69"/>
    <mergeCell ref="E69:H69"/>
    <mergeCell ref="L69:O69"/>
    <mergeCell ref="P69:S69"/>
    <mergeCell ref="T69:W69"/>
    <mergeCell ref="C68:D68"/>
    <mergeCell ref="E68:H68"/>
    <mergeCell ref="L68:O68"/>
    <mergeCell ref="P68:S68"/>
    <mergeCell ref="T68:W68"/>
    <mergeCell ref="T71:W71"/>
    <mergeCell ref="C70:D70"/>
    <mergeCell ref="E70:H70"/>
    <mergeCell ref="L70:O70"/>
    <mergeCell ref="P70:S70"/>
    <mergeCell ref="T70:W70"/>
    <mergeCell ref="C71:D71"/>
    <mergeCell ref="E71:H71"/>
    <mergeCell ref="L71:O71"/>
    <mergeCell ref="P71:S71"/>
    <mergeCell ref="O73:P73"/>
    <mergeCell ref="Q73:R73"/>
    <mergeCell ref="S73:T73"/>
    <mergeCell ref="U73:V73"/>
    <mergeCell ref="W73:X73"/>
    <mergeCell ref="A74:A75"/>
    <mergeCell ref="B74:B75"/>
    <mergeCell ref="C74:E74"/>
    <mergeCell ref="F74:H74"/>
    <mergeCell ref="I74:K74"/>
    <mergeCell ref="A73:B73"/>
    <mergeCell ref="C73:E73"/>
    <mergeCell ref="F73:H73"/>
    <mergeCell ref="I73:K73"/>
    <mergeCell ref="L73:N73"/>
    <mergeCell ref="W74:X75"/>
    <mergeCell ref="S78:T79"/>
    <mergeCell ref="U78:V79"/>
    <mergeCell ref="Q80:R81"/>
    <mergeCell ref="S80:T81"/>
    <mergeCell ref="U80:V81"/>
    <mergeCell ref="Y74:Y75"/>
    <mergeCell ref="A76:A77"/>
    <mergeCell ref="B76:B77"/>
    <mergeCell ref="C76:E76"/>
    <mergeCell ref="F76:H76"/>
    <mergeCell ref="I76:K76"/>
    <mergeCell ref="L76:N76"/>
    <mergeCell ref="O76:P77"/>
    <mergeCell ref="L74:N74"/>
    <mergeCell ref="O74:P75"/>
    <mergeCell ref="Q74:R75"/>
    <mergeCell ref="S74:T75"/>
    <mergeCell ref="U74:V75"/>
    <mergeCell ref="Q76:R77"/>
    <mergeCell ref="S76:T77"/>
    <mergeCell ref="U76:V77"/>
    <mergeCell ref="W76:X77"/>
    <mergeCell ref="Y76:Y77"/>
    <mergeCell ref="A83:D83"/>
    <mergeCell ref="C84:D84"/>
    <mergeCell ref="E84:O84"/>
    <mergeCell ref="P84:W84"/>
    <mergeCell ref="X84:AD84"/>
    <mergeCell ref="W80:X81"/>
    <mergeCell ref="Y80:Y81"/>
    <mergeCell ref="A78:A79"/>
    <mergeCell ref="B78:B79"/>
    <mergeCell ref="C78:E78"/>
    <mergeCell ref="F78:H78"/>
    <mergeCell ref="I78:K78"/>
    <mergeCell ref="W78:X79"/>
    <mergeCell ref="Y78:Y79"/>
    <mergeCell ref="A80:A81"/>
    <mergeCell ref="B80:B81"/>
    <mergeCell ref="C80:E80"/>
    <mergeCell ref="F80:H80"/>
    <mergeCell ref="I80:K80"/>
    <mergeCell ref="L80:N80"/>
    <mergeCell ref="O80:P81"/>
    <mergeCell ref="L78:N78"/>
    <mergeCell ref="O78:P79"/>
    <mergeCell ref="Q78:R79"/>
    <mergeCell ref="C85:D85"/>
    <mergeCell ref="E85:H85"/>
    <mergeCell ref="L85:O85"/>
    <mergeCell ref="P85:S85"/>
    <mergeCell ref="T85:W85"/>
    <mergeCell ref="X85:AD86"/>
    <mergeCell ref="C86:D86"/>
    <mergeCell ref="E86:H86"/>
    <mergeCell ref="L86:O86"/>
    <mergeCell ref="P86:S86"/>
    <mergeCell ref="E88:H88"/>
    <mergeCell ref="L88:O88"/>
    <mergeCell ref="P88:S88"/>
    <mergeCell ref="T88:W88"/>
    <mergeCell ref="T86:W86"/>
    <mergeCell ref="C87:D87"/>
    <mergeCell ref="E87:H87"/>
    <mergeCell ref="L87:O87"/>
    <mergeCell ref="P87:S87"/>
    <mergeCell ref="T87:W87"/>
    <mergeCell ref="O92:P92"/>
    <mergeCell ref="Q92:R92"/>
    <mergeCell ref="S92:T92"/>
    <mergeCell ref="U92:V92"/>
    <mergeCell ref="W92:X92"/>
    <mergeCell ref="A93:A94"/>
    <mergeCell ref="B93:B94"/>
    <mergeCell ref="C93:E93"/>
    <mergeCell ref="F93:H93"/>
    <mergeCell ref="I93:K93"/>
    <mergeCell ref="A92:B92"/>
    <mergeCell ref="C92:E92"/>
    <mergeCell ref="F92:H92"/>
    <mergeCell ref="I92:K92"/>
    <mergeCell ref="L92:N92"/>
    <mergeCell ref="W93:X94"/>
    <mergeCell ref="S97:T98"/>
    <mergeCell ref="U97:V98"/>
    <mergeCell ref="Q99:R100"/>
    <mergeCell ref="S99:T100"/>
    <mergeCell ref="U99:V100"/>
    <mergeCell ref="Y93:Y94"/>
    <mergeCell ref="A95:A96"/>
    <mergeCell ref="B95:B96"/>
    <mergeCell ref="C95:E95"/>
    <mergeCell ref="F95:H95"/>
    <mergeCell ref="I95:K95"/>
    <mergeCell ref="L95:N95"/>
    <mergeCell ref="O95:P96"/>
    <mergeCell ref="L93:N93"/>
    <mergeCell ref="O93:P94"/>
    <mergeCell ref="Q93:R94"/>
    <mergeCell ref="S93:T94"/>
    <mergeCell ref="U93:V94"/>
    <mergeCell ref="Q95:R96"/>
    <mergeCell ref="S95:T96"/>
    <mergeCell ref="U95:V96"/>
    <mergeCell ref="W95:X96"/>
    <mergeCell ref="Y95:Y96"/>
    <mergeCell ref="A102:D102"/>
    <mergeCell ref="C103:D103"/>
    <mergeCell ref="E103:O103"/>
    <mergeCell ref="P103:W103"/>
    <mergeCell ref="X103:AD103"/>
    <mergeCell ref="W99:X100"/>
    <mergeCell ref="Y99:Y100"/>
    <mergeCell ref="A97:A98"/>
    <mergeCell ref="B97:B98"/>
    <mergeCell ref="C97:E97"/>
    <mergeCell ref="F97:H97"/>
    <mergeCell ref="I97:K97"/>
    <mergeCell ref="W97:X98"/>
    <mergeCell ref="Y97:Y98"/>
    <mergeCell ref="A99:A100"/>
    <mergeCell ref="B99:B100"/>
    <mergeCell ref="C99:E99"/>
    <mergeCell ref="F99:H99"/>
    <mergeCell ref="I99:K99"/>
    <mergeCell ref="L99:N99"/>
    <mergeCell ref="O99:P100"/>
    <mergeCell ref="L97:N97"/>
    <mergeCell ref="O97:P98"/>
    <mergeCell ref="Q97:R98"/>
    <mergeCell ref="C104:D104"/>
    <mergeCell ref="E104:H104"/>
    <mergeCell ref="L104:O104"/>
    <mergeCell ref="P104:S104"/>
    <mergeCell ref="T104:W104"/>
    <mergeCell ref="X104:AD105"/>
    <mergeCell ref="C105:D105"/>
    <mergeCell ref="E105:H105"/>
    <mergeCell ref="L105:O105"/>
    <mergeCell ref="P105:S105"/>
    <mergeCell ref="X106:AD107"/>
    <mergeCell ref="C107:D107"/>
    <mergeCell ref="E107:H107"/>
    <mergeCell ref="L107:O107"/>
    <mergeCell ref="P107:S107"/>
    <mergeCell ref="T107:W107"/>
    <mergeCell ref="T105:W105"/>
    <mergeCell ref="C106:D106"/>
    <mergeCell ref="E106:H106"/>
    <mergeCell ref="L106:O106"/>
    <mergeCell ref="P106:S106"/>
    <mergeCell ref="T106:W106"/>
    <mergeCell ref="C108:D108"/>
    <mergeCell ref="E108:H108"/>
    <mergeCell ref="L108:O108"/>
    <mergeCell ref="P108:S108"/>
    <mergeCell ref="T108:W108"/>
    <mergeCell ref="X108:AD109"/>
    <mergeCell ref="C109:D109"/>
    <mergeCell ref="E109:H109"/>
    <mergeCell ref="L109:O109"/>
    <mergeCell ref="P109:S109"/>
    <mergeCell ref="X110:AD111"/>
    <mergeCell ref="C111:D111"/>
    <mergeCell ref="E111:H111"/>
    <mergeCell ref="L111:O111"/>
    <mergeCell ref="P111:S111"/>
    <mergeCell ref="T111:W111"/>
    <mergeCell ref="T109:W109"/>
    <mergeCell ref="C110:D110"/>
    <mergeCell ref="E110:H110"/>
    <mergeCell ref="L110:O110"/>
    <mergeCell ref="P110:S110"/>
    <mergeCell ref="T110:W110"/>
    <mergeCell ref="C112:D112"/>
    <mergeCell ref="E112:H112"/>
    <mergeCell ref="L112:O112"/>
    <mergeCell ref="P112:S112"/>
    <mergeCell ref="T112:W112"/>
    <mergeCell ref="X112:AD113"/>
    <mergeCell ref="C113:D113"/>
    <mergeCell ref="E113:H113"/>
    <mergeCell ref="L113:O113"/>
    <mergeCell ref="P113:S113"/>
    <mergeCell ref="T113:W113"/>
    <mergeCell ref="R115:S115"/>
    <mergeCell ref="T115:U115"/>
    <mergeCell ref="V115:W115"/>
    <mergeCell ref="X115:Y115"/>
    <mergeCell ref="Z115:AA115"/>
    <mergeCell ref="A116:A117"/>
    <mergeCell ref="B116:B117"/>
    <mergeCell ref="C116:E116"/>
    <mergeCell ref="F116:H116"/>
    <mergeCell ref="I116:K116"/>
    <mergeCell ref="A115:B115"/>
    <mergeCell ref="C115:E115"/>
    <mergeCell ref="F115:H115"/>
    <mergeCell ref="I115:K115"/>
    <mergeCell ref="L115:N115"/>
    <mergeCell ref="O115:Q115"/>
    <mergeCell ref="Z116:AA117"/>
    <mergeCell ref="AB116:AB117"/>
    <mergeCell ref="A118:A119"/>
    <mergeCell ref="B118:B119"/>
    <mergeCell ref="C118:E118"/>
    <mergeCell ref="F118:H118"/>
    <mergeCell ref="I118:K118"/>
    <mergeCell ref="L118:N118"/>
    <mergeCell ref="O118:Q118"/>
    <mergeCell ref="R118:S119"/>
    <mergeCell ref="L116:N116"/>
    <mergeCell ref="O116:Q116"/>
    <mergeCell ref="R116:S117"/>
    <mergeCell ref="T116:U117"/>
    <mergeCell ref="V116:W117"/>
    <mergeCell ref="X116:Y117"/>
    <mergeCell ref="T118:U119"/>
    <mergeCell ref="V118:W119"/>
    <mergeCell ref="X118:Y119"/>
    <mergeCell ref="Z118:AA119"/>
    <mergeCell ref="AB118:AB119"/>
    <mergeCell ref="A120:A121"/>
    <mergeCell ref="B120:B121"/>
    <mergeCell ref="C120:E120"/>
    <mergeCell ref="F120:H120"/>
    <mergeCell ref="I120:K120"/>
    <mergeCell ref="F124:H124"/>
    <mergeCell ref="I124:K124"/>
    <mergeCell ref="Z120:AA121"/>
    <mergeCell ref="AB120:AB121"/>
    <mergeCell ref="A122:A123"/>
    <mergeCell ref="B122:B123"/>
    <mergeCell ref="C122:E122"/>
    <mergeCell ref="F122:H122"/>
    <mergeCell ref="I122:K122"/>
    <mergeCell ref="L122:N122"/>
    <mergeCell ref="O122:Q122"/>
    <mergeCell ref="R122:S123"/>
    <mergeCell ref="L120:N120"/>
    <mergeCell ref="O120:Q120"/>
    <mergeCell ref="R120:S121"/>
    <mergeCell ref="T120:U121"/>
    <mergeCell ref="V120:W121"/>
    <mergeCell ref="X120:Y121"/>
    <mergeCell ref="Z124:AA125"/>
    <mergeCell ref="AB124:AB125"/>
    <mergeCell ref="X18:AD20"/>
    <mergeCell ref="A30:B30"/>
    <mergeCell ref="C30:E30"/>
    <mergeCell ref="F30:H30"/>
    <mergeCell ref="I30:K30"/>
    <mergeCell ref="L30:M30"/>
    <mergeCell ref="N30:O30"/>
    <mergeCell ref="P30:Q30"/>
    <mergeCell ref="L124:N124"/>
    <mergeCell ref="O124:Q124"/>
    <mergeCell ref="R124:S125"/>
    <mergeCell ref="T124:U125"/>
    <mergeCell ref="V124:W125"/>
    <mergeCell ref="X124:Y125"/>
    <mergeCell ref="T122:U123"/>
    <mergeCell ref="V122:W123"/>
    <mergeCell ref="X122:Y123"/>
    <mergeCell ref="Z122:AA123"/>
    <mergeCell ref="AB122:AB123"/>
    <mergeCell ref="A124:A125"/>
    <mergeCell ref="B124:B125"/>
    <mergeCell ref="C124:E124"/>
    <mergeCell ref="P31:Q32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B87:B88"/>
    <mergeCell ref="B89:B90"/>
    <mergeCell ref="B43:B44"/>
    <mergeCell ref="X45:AD45"/>
    <mergeCell ref="B40:B41"/>
    <mergeCell ref="B46:B47"/>
    <mergeCell ref="B48:B49"/>
    <mergeCell ref="X66:AD71"/>
    <mergeCell ref="P66:W66"/>
    <mergeCell ref="P67:W67"/>
    <mergeCell ref="B85:B86"/>
    <mergeCell ref="T90:W90"/>
    <mergeCell ref="C89:D89"/>
    <mergeCell ref="E89:H89"/>
    <mergeCell ref="L89:O89"/>
    <mergeCell ref="P89:S89"/>
    <mergeCell ref="T89:W89"/>
    <mergeCell ref="X89:AD90"/>
    <mergeCell ref="C90:D90"/>
    <mergeCell ref="E90:H90"/>
    <mergeCell ref="L90:O90"/>
    <mergeCell ref="P90:S90"/>
    <mergeCell ref="X87:AD88"/>
    <mergeCell ref="C88:D88"/>
  </mergeCells>
  <phoneticPr fontId="6"/>
  <printOptions horizontalCentered="1"/>
  <pageMargins left="0.59055118110236227" right="0.39370078740157483" top="0.78740157480314965" bottom="0.59055118110236227" header="0.11811023622047245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64"/>
  <sheetViews>
    <sheetView topLeftCell="A37" zoomScaleNormal="100" workbookViewId="0">
      <selection activeCell="B54" sqref="B54:B55"/>
    </sheetView>
  </sheetViews>
  <sheetFormatPr defaultRowHeight="13.5"/>
  <cols>
    <col min="1" max="20" width="4.875" customWidth="1"/>
  </cols>
  <sheetData>
    <row r="5" spans="2:19">
      <c r="K5" s="7"/>
    </row>
    <row r="6" spans="2:19">
      <c r="E6" s="3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</row>
    <row r="7" spans="2:19">
      <c r="E7" s="5"/>
      <c r="F7" s="2"/>
      <c r="G7" s="11"/>
      <c r="H7" s="11"/>
      <c r="I7" s="11"/>
      <c r="J7" s="11"/>
      <c r="K7" s="120"/>
      <c r="L7" s="11"/>
      <c r="M7" s="11"/>
      <c r="N7" s="11"/>
      <c r="O7" s="11"/>
      <c r="P7" s="6"/>
    </row>
    <row r="8" spans="2:19">
      <c r="E8" s="5"/>
      <c r="F8" s="117"/>
      <c r="G8" s="118"/>
      <c r="H8" s="118"/>
      <c r="I8" s="118"/>
      <c r="J8" s="118"/>
      <c r="K8" s="118"/>
      <c r="L8" s="118"/>
      <c r="M8" s="118"/>
      <c r="N8" s="118"/>
      <c r="O8" s="119"/>
      <c r="P8" s="6"/>
    </row>
    <row r="9" spans="2:19">
      <c r="B9" s="3"/>
      <c r="C9" s="10"/>
      <c r="D9" s="10"/>
      <c r="E9" s="10"/>
      <c r="F9" s="10"/>
      <c r="G9" s="5"/>
      <c r="H9" s="11"/>
      <c r="I9" s="11"/>
      <c r="J9" s="11"/>
      <c r="K9" s="11"/>
      <c r="L9" s="11"/>
      <c r="M9" s="11"/>
      <c r="N9" s="11"/>
      <c r="O9" s="3"/>
      <c r="P9" s="10"/>
      <c r="Q9" s="10"/>
      <c r="R9" s="10"/>
      <c r="S9" s="4"/>
    </row>
    <row r="10" spans="2:19">
      <c r="B10" s="5"/>
      <c r="C10" s="11"/>
      <c r="D10" s="11"/>
      <c r="E10" s="11"/>
      <c r="F10" s="11"/>
      <c r="G10" s="5"/>
      <c r="H10" s="11"/>
      <c r="I10" s="11"/>
      <c r="J10" s="11"/>
      <c r="K10" s="11"/>
      <c r="L10" s="11"/>
      <c r="M10" s="11"/>
      <c r="N10" s="11"/>
      <c r="O10" s="5"/>
      <c r="P10" s="11"/>
      <c r="Q10" s="11"/>
      <c r="R10" s="11"/>
      <c r="S10" s="6"/>
    </row>
    <row r="11" spans="2:19">
      <c r="B11" s="5"/>
      <c r="C11" s="11"/>
      <c r="D11" s="11"/>
      <c r="E11" s="9"/>
      <c r="F11" s="11"/>
      <c r="G11" s="5"/>
      <c r="H11" s="11"/>
      <c r="I11" s="11"/>
      <c r="J11" s="11"/>
      <c r="K11" s="11"/>
      <c r="L11" s="11"/>
      <c r="M11" s="11"/>
      <c r="N11" s="11"/>
      <c r="O11" s="5"/>
      <c r="P11" s="11"/>
      <c r="Q11" s="11"/>
      <c r="R11" s="11"/>
      <c r="S11" s="6"/>
    </row>
    <row r="12" spans="2:19">
      <c r="B12" s="5"/>
      <c r="C12" s="11"/>
      <c r="D12" s="6"/>
      <c r="E12" s="5"/>
      <c r="F12" s="10"/>
      <c r="G12" s="10"/>
      <c r="H12" s="4"/>
      <c r="M12" s="3"/>
      <c r="N12" s="10"/>
      <c r="O12" s="10"/>
      <c r="P12" s="10"/>
      <c r="Q12" s="5"/>
      <c r="R12" s="11"/>
      <c r="S12" s="6"/>
    </row>
    <row r="13" spans="2:19">
      <c r="B13" s="5"/>
      <c r="C13" s="11"/>
      <c r="D13" s="6"/>
      <c r="E13" s="5"/>
      <c r="F13" s="11"/>
      <c r="G13" s="11"/>
      <c r="H13" s="6"/>
      <c r="M13" s="5"/>
      <c r="N13" s="11"/>
      <c r="O13" s="11"/>
      <c r="P13" s="11"/>
      <c r="Q13" s="5"/>
      <c r="R13" s="11"/>
      <c r="S13" s="6"/>
    </row>
    <row r="14" spans="2:19">
      <c r="B14" s="5"/>
      <c r="C14" s="11"/>
      <c r="D14" s="8"/>
      <c r="E14" s="7"/>
      <c r="F14" s="11"/>
      <c r="G14" s="11"/>
      <c r="H14" s="6"/>
      <c r="M14" s="5"/>
      <c r="N14" s="11"/>
      <c r="O14" s="11"/>
      <c r="P14" s="11"/>
      <c r="Q14" s="7"/>
      <c r="R14" s="11"/>
      <c r="S14" s="6"/>
    </row>
    <row r="15" spans="2:19">
      <c r="B15" s="5"/>
      <c r="C15" s="11"/>
      <c r="D15" s="3"/>
      <c r="E15" s="4"/>
      <c r="H15" s="3"/>
      <c r="I15" s="4"/>
      <c r="L15" s="3"/>
      <c r="M15" s="4"/>
      <c r="P15" s="3"/>
      <c r="Q15" s="6"/>
      <c r="R15" s="11"/>
      <c r="S15" s="6"/>
    </row>
    <row r="16" spans="2:19">
      <c r="B16" s="5"/>
      <c r="C16" s="11"/>
      <c r="D16" s="5"/>
      <c r="E16" s="6"/>
      <c r="H16" s="5"/>
      <c r="I16" s="6"/>
      <c r="L16" s="5"/>
      <c r="M16" s="6"/>
      <c r="P16" s="5"/>
      <c r="Q16" s="6"/>
      <c r="R16" s="11"/>
      <c r="S16" s="6"/>
    </row>
    <row r="17" spans="1:20">
      <c r="B17" s="7"/>
      <c r="D17" s="7"/>
      <c r="E17" s="8"/>
      <c r="H17" s="7"/>
      <c r="I17" s="8"/>
      <c r="J17" s="9"/>
      <c r="K17" s="9"/>
      <c r="L17" s="7"/>
      <c r="M17" s="8"/>
      <c r="N17" s="9"/>
      <c r="O17" s="9"/>
      <c r="P17" s="7"/>
      <c r="Q17" s="8"/>
      <c r="R17" s="9"/>
      <c r="S17" s="9"/>
      <c r="T17" s="7"/>
    </row>
    <row r="18" spans="1:20">
      <c r="A18" s="394" t="s">
        <v>6</v>
      </c>
      <c r="B18" s="393"/>
      <c r="C18" s="395" t="s">
        <v>10</v>
      </c>
      <c r="D18" s="393"/>
      <c r="E18" s="395" t="s">
        <v>13</v>
      </c>
      <c r="F18" s="393"/>
      <c r="G18" s="395" t="s">
        <v>14</v>
      </c>
      <c r="H18" s="390"/>
      <c r="I18" s="389" t="s">
        <v>9</v>
      </c>
      <c r="J18" s="390"/>
      <c r="K18" s="389" t="s">
        <v>8</v>
      </c>
      <c r="L18" s="390"/>
      <c r="M18" s="389" t="s">
        <v>15</v>
      </c>
      <c r="N18" s="390"/>
      <c r="O18" s="389" t="s">
        <v>11</v>
      </c>
      <c r="P18" s="390"/>
      <c r="Q18" s="389" t="s">
        <v>12</v>
      </c>
      <c r="R18" s="390"/>
      <c r="S18" s="389" t="s">
        <v>7</v>
      </c>
      <c r="T18" s="393"/>
    </row>
    <row r="19" spans="1:20">
      <c r="A19" s="391"/>
      <c r="B19" s="392"/>
      <c r="C19" s="391"/>
      <c r="D19" s="392"/>
      <c r="E19" s="391"/>
      <c r="F19" s="392"/>
      <c r="G19" s="391"/>
      <c r="H19" s="392"/>
      <c r="I19" s="391"/>
      <c r="J19" s="392"/>
      <c r="K19" s="391"/>
      <c r="L19" s="392"/>
      <c r="M19" s="391"/>
      <c r="N19" s="392"/>
      <c r="O19" s="391"/>
      <c r="P19" s="392"/>
      <c r="Q19" s="391"/>
      <c r="R19" s="392"/>
      <c r="S19" s="391"/>
      <c r="T19" s="392"/>
    </row>
    <row r="22" spans="1:20" s="77" customFormat="1" ht="12.95" customHeight="1">
      <c r="A22" s="76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6"/>
      <c r="S22" s="76"/>
    </row>
    <row r="23" spans="1:20" s="77" customFormat="1" ht="12.95" customHeight="1" thickBot="1">
      <c r="A23" s="76"/>
      <c r="B23" s="80"/>
      <c r="C23" s="80"/>
      <c r="D23" s="80"/>
      <c r="E23" s="80"/>
      <c r="F23" s="80"/>
      <c r="G23" s="80"/>
      <c r="H23" s="80"/>
      <c r="I23" s="80"/>
      <c r="J23" s="81"/>
      <c r="K23" s="80"/>
      <c r="L23" s="80"/>
      <c r="M23" s="80"/>
      <c r="N23" s="80"/>
      <c r="O23" s="80"/>
      <c r="P23" s="80"/>
      <c r="Q23" s="80"/>
      <c r="R23" s="76"/>
      <c r="S23" s="76"/>
    </row>
    <row r="24" spans="1:20" s="77" customFormat="1" ht="12.95" customHeight="1">
      <c r="A24" s="76"/>
      <c r="B24" s="80"/>
      <c r="C24" s="80"/>
      <c r="D24" s="80"/>
      <c r="E24" s="80"/>
      <c r="F24" s="82"/>
      <c r="G24" s="83"/>
      <c r="H24" s="83"/>
      <c r="I24" s="83"/>
      <c r="J24" s="83"/>
      <c r="K24" s="83"/>
      <c r="L24" s="83"/>
      <c r="M24" s="84"/>
      <c r="N24" s="80"/>
      <c r="O24" s="80"/>
      <c r="P24" s="80"/>
      <c r="Q24" s="80"/>
      <c r="R24" s="76"/>
      <c r="S24" s="76"/>
    </row>
    <row r="25" spans="1:20" s="77" customFormat="1" ht="12.95" customHeight="1">
      <c r="A25" s="76"/>
      <c r="B25" s="80"/>
      <c r="C25" s="80"/>
      <c r="D25" s="80"/>
      <c r="E25" s="80"/>
      <c r="F25" s="85"/>
      <c r="G25" s="86"/>
      <c r="H25" s="87"/>
      <c r="I25" s="87"/>
      <c r="J25" s="87"/>
      <c r="K25" s="87"/>
      <c r="L25" s="88"/>
      <c r="M25" s="89"/>
      <c r="N25" s="80"/>
      <c r="O25" s="80"/>
      <c r="P25" s="80"/>
      <c r="Q25" s="80"/>
      <c r="R25" s="76"/>
    </row>
    <row r="26" spans="1:20" s="77" customFormat="1" ht="12.95" customHeight="1" thickBot="1">
      <c r="A26" s="76"/>
      <c r="B26" s="80"/>
      <c r="C26" s="80"/>
      <c r="D26" s="80"/>
      <c r="E26" s="80"/>
      <c r="F26" s="85"/>
      <c r="G26" s="90"/>
      <c r="H26" s="91"/>
      <c r="I26" s="396"/>
      <c r="J26" s="397"/>
      <c r="K26" s="91"/>
      <c r="L26" s="92"/>
      <c r="M26" s="89"/>
      <c r="N26" s="80"/>
      <c r="O26" s="80"/>
      <c r="P26" s="80"/>
      <c r="Q26" s="80"/>
      <c r="R26" s="76"/>
    </row>
    <row r="27" spans="1:20" s="77" customFormat="1" ht="12.95" customHeight="1">
      <c r="A27" s="76"/>
      <c r="B27" s="80"/>
      <c r="C27" s="80"/>
      <c r="D27" s="82"/>
      <c r="E27" s="83"/>
      <c r="F27" s="83"/>
      <c r="G27" s="84"/>
      <c r="H27" s="80"/>
      <c r="I27" s="398"/>
      <c r="J27" s="399"/>
      <c r="K27" s="80"/>
      <c r="L27" s="82"/>
      <c r="M27" s="83"/>
      <c r="N27" s="83"/>
      <c r="O27" s="84"/>
      <c r="P27" s="80"/>
      <c r="Q27" s="80"/>
      <c r="R27" s="76"/>
    </row>
    <row r="28" spans="1:20" s="77" customFormat="1" ht="12.95" customHeight="1">
      <c r="A28" s="76"/>
      <c r="B28" s="80"/>
      <c r="C28" s="80"/>
      <c r="D28" s="85"/>
      <c r="E28" s="91"/>
      <c r="F28" s="91"/>
      <c r="G28" s="89"/>
      <c r="H28" s="80"/>
      <c r="I28" s="80"/>
      <c r="J28" s="80"/>
      <c r="K28" s="80"/>
      <c r="L28" s="85"/>
      <c r="M28" s="91"/>
      <c r="N28" s="91"/>
      <c r="O28" s="89"/>
      <c r="P28" s="80"/>
      <c r="Q28" s="80"/>
      <c r="R28" s="76"/>
    </row>
    <row r="29" spans="1:20" s="77" customFormat="1" ht="12.95" customHeight="1">
      <c r="A29" s="76"/>
      <c r="B29" s="80"/>
      <c r="C29" s="80"/>
      <c r="D29" s="85"/>
      <c r="E29" s="400"/>
      <c r="F29" s="397"/>
      <c r="G29" s="89"/>
      <c r="H29" s="91"/>
      <c r="I29" s="91"/>
      <c r="J29" s="91"/>
      <c r="K29" s="80"/>
      <c r="L29" s="85"/>
      <c r="M29" s="400"/>
      <c r="N29" s="397"/>
      <c r="O29" s="89"/>
      <c r="P29" s="91"/>
      <c r="Q29" s="80"/>
      <c r="R29" s="76"/>
    </row>
    <row r="30" spans="1:20" s="77" customFormat="1" ht="12.95" customHeight="1" thickBot="1">
      <c r="A30" s="76"/>
      <c r="B30" s="80"/>
      <c r="C30" s="80"/>
      <c r="D30" s="81"/>
      <c r="E30" s="401"/>
      <c r="F30" s="401"/>
      <c r="G30" s="93"/>
      <c r="H30" s="80"/>
      <c r="I30" s="80"/>
      <c r="J30" s="80"/>
      <c r="K30" s="80"/>
      <c r="L30" s="81"/>
      <c r="M30" s="401"/>
      <c r="N30" s="401"/>
      <c r="O30" s="93"/>
      <c r="P30" s="80"/>
      <c r="Q30" s="80"/>
      <c r="R30" s="76"/>
    </row>
    <row r="31" spans="1:20" s="77" customFormat="1" ht="12.95" customHeight="1">
      <c r="A31" s="76"/>
      <c r="B31" s="80"/>
      <c r="C31" s="82"/>
      <c r="D31" s="91"/>
      <c r="E31" s="85"/>
      <c r="F31" s="89"/>
      <c r="G31" s="91"/>
      <c r="H31" s="84"/>
      <c r="I31" s="80"/>
      <c r="J31" s="80"/>
      <c r="K31" s="82"/>
      <c r="L31" s="91"/>
      <c r="M31" s="85"/>
      <c r="N31" s="89"/>
      <c r="O31" s="91"/>
      <c r="P31" s="84"/>
      <c r="Q31" s="80"/>
      <c r="R31" s="76"/>
    </row>
    <row r="32" spans="1:20" s="77" customFormat="1" ht="12.95" customHeight="1">
      <c r="A32" s="76"/>
      <c r="B32" s="80"/>
      <c r="C32" s="85"/>
      <c r="D32" s="91"/>
      <c r="E32" s="85"/>
      <c r="F32" s="89"/>
      <c r="G32" s="91"/>
      <c r="H32" s="89"/>
      <c r="I32" s="80"/>
      <c r="J32" s="80"/>
      <c r="K32" s="85"/>
      <c r="L32" s="91"/>
      <c r="M32" s="85"/>
      <c r="N32" s="89"/>
      <c r="O32" s="91"/>
      <c r="P32" s="89"/>
      <c r="Q32" s="80"/>
      <c r="R32" s="76"/>
    </row>
    <row r="33" spans="1:19" s="77" customFormat="1" ht="12.95" customHeight="1">
      <c r="A33" s="76"/>
      <c r="B33" s="80"/>
      <c r="C33" s="402"/>
      <c r="D33" s="397"/>
      <c r="E33" s="85"/>
      <c r="F33" s="89"/>
      <c r="G33" s="396"/>
      <c r="H33" s="403"/>
      <c r="I33" s="80"/>
      <c r="J33" s="80"/>
      <c r="K33" s="402"/>
      <c r="L33" s="397"/>
      <c r="M33" s="85"/>
      <c r="N33" s="89"/>
      <c r="O33" s="396"/>
      <c r="P33" s="403"/>
      <c r="Q33" s="80"/>
      <c r="R33" s="76"/>
    </row>
    <row r="34" spans="1:19" s="77" customFormat="1" ht="12.95" customHeight="1">
      <c r="A34" s="76"/>
      <c r="B34" s="80"/>
      <c r="C34" s="404"/>
      <c r="D34" s="405"/>
      <c r="E34" s="94"/>
      <c r="F34" s="95"/>
      <c r="G34" s="406"/>
      <c r="H34" s="407"/>
      <c r="I34" s="80"/>
      <c r="J34" s="80"/>
      <c r="K34" s="404"/>
      <c r="L34" s="405"/>
      <c r="M34" s="94"/>
      <c r="N34" s="95"/>
      <c r="O34" s="406"/>
      <c r="P34" s="407"/>
      <c r="Q34" s="80"/>
      <c r="R34" s="76"/>
    </row>
    <row r="35" spans="1:19" s="77" customFormat="1" ht="12.95" customHeight="1">
      <c r="A35" s="76"/>
      <c r="B35" s="395" t="s">
        <v>118</v>
      </c>
      <c r="C35" s="393"/>
      <c r="D35" s="395" t="s">
        <v>122</v>
      </c>
      <c r="E35" s="393"/>
      <c r="F35" s="395" t="s">
        <v>209</v>
      </c>
      <c r="G35" s="393"/>
      <c r="H35" s="395" t="s">
        <v>127</v>
      </c>
      <c r="I35" s="393"/>
      <c r="J35" s="395" t="s">
        <v>212</v>
      </c>
      <c r="K35" s="393"/>
      <c r="L35" s="395" t="s">
        <v>128</v>
      </c>
      <c r="M35" s="393"/>
      <c r="N35" s="395" t="s">
        <v>210</v>
      </c>
      <c r="O35" s="393"/>
      <c r="P35" s="395" t="s">
        <v>211</v>
      </c>
      <c r="Q35" s="393"/>
      <c r="R35" s="79"/>
    </row>
    <row r="36" spans="1:19" s="77" customFormat="1" ht="12.95" customHeight="1">
      <c r="A36" s="76"/>
      <c r="B36" s="391"/>
      <c r="C36" s="392"/>
      <c r="D36" s="391"/>
      <c r="E36" s="392"/>
      <c r="F36" s="391"/>
      <c r="G36" s="392"/>
      <c r="H36" s="391"/>
      <c r="I36" s="392"/>
      <c r="J36" s="391"/>
      <c r="K36" s="392"/>
      <c r="L36" s="391"/>
      <c r="M36" s="392"/>
      <c r="N36" s="391"/>
      <c r="O36" s="392"/>
      <c r="P36" s="391"/>
      <c r="Q36" s="392"/>
      <c r="R36" s="79"/>
    </row>
    <row r="39" spans="1:19" s="77" customFormat="1" ht="12.95" customHeight="1">
      <c r="A39" s="76"/>
      <c r="B39" s="80"/>
      <c r="C39" s="80"/>
      <c r="D39" s="80"/>
      <c r="E39" s="80"/>
      <c r="F39" s="80"/>
      <c r="G39" s="80"/>
      <c r="H39" s="80"/>
      <c r="I39" s="80"/>
      <c r="J39" s="80"/>
      <c r="K39" s="396"/>
      <c r="L39" s="397"/>
      <c r="M39" s="397"/>
      <c r="N39" s="397"/>
      <c r="O39" s="80"/>
      <c r="P39" s="80"/>
      <c r="Q39" s="80"/>
      <c r="R39" s="76"/>
    </row>
    <row r="40" spans="1:19" s="77" customFormat="1" ht="12.95" customHeight="1" thickBot="1">
      <c r="A40" s="76"/>
      <c r="B40" s="80"/>
      <c r="C40" s="80"/>
      <c r="D40" s="80"/>
      <c r="E40" s="80"/>
      <c r="F40" s="80"/>
      <c r="G40" s="80"/>
      <c r="H40" s="80"/>
      <c r="I40" s="80"/>
      <c r="J40" s="81"/>
      <c r="K40" s="80"/>
      <c r="L40" s="80"/>
      <c r="M40" s="80"/>
      <c r="N40" s="80"/>
      <c r="O40" s="80"/>
      <c r="P40" s="80"/>
      <c r="Q40" s="80"/>
      <c r="R40" s="76"/>
    </row>
    <row r="41" spans="1:19" s="77" customFormat="1" ht="12.95" customHeight="1">
      <c r="A41" s="76"/>
      <c r="B41" s="80"/>
      <c r="C41" s="80"/>
      <c r="D41" s="80"/>
      <c r="E41" s="80"/>
      <c r="F41" s="82"/>
      <c r="G41" s="83"/>
      <c r="H41" s="83"/>
      <c r="I41" s="83"/>
      <c r="J41" s="83"/>
      <c r="K41" s="83"/>
      <c r="L41" s="83"/>
      <c r="M41" s="84"/>
      <c r="N41" s="80"/>
      <c r="O41" s="80"/>
      <c r="P41" s="80"/>
      <c r="Q41" s="80"/>
      <c r="R41" s="76"/>
    </row>
    <row r="42" spans="1:19" s="77" customFormat="1" ht="12.95" customHeight="1">
      <c r="A42" s="76"/>
      <c r="B42" s="80"/>
      <c r="C42" s="80"/>
      <c r="D42" s="80"/>
      <c r="E42" s="80"/>
      <c r="F42" s="85"/>
      <c r="G42" s="86"/>
      <c r="H42" s="87"/>
      <c r="I42" s="87"/>
      <c r="J42" s="87"/>
      <c r="K42" s="87"/>
      <c r="L42" s="88"/>
      <c r="M42" s="89"/>
      <c r="N42" s="80"/>
      <c r="O42" s="80"/>
      <c r="P42" s="80"/>
      <c r="Q42" s="80"/>
      <c r="R42" s="76"/>
    </row>
    <row r="43" spans="1:19" s="77" customFormat="1" ht="12.95" customHeight="1" thickBot="1">
      <c r="A43" s="76"/>
      <c r="B43" s="80"/>
      <c r="C43" s="80"/>
      <c r="D43" s="80"/>
      <c r="E43" s="80"/>
      <c r="F43" s="85"/>
      <c r="G43" s="90"/>
      <c r="H43" s="91"/>
      <c r="I43" s="396"/>
      <c r="J43" s="397"/>
      <c r="K43" s="91"/>
      <c r="L43" s="92"/>
      <c r="M43" s="89"/>
      <c r="N43" s="80"/>
      <c r="O43" s="80"/>
      <c r="P43" s="80"/>
      <c r="Q43" s="80"/>
      <c r="R43" s="76"/>
      <c r="S43" s="76"/>
    </row>
    <row r="44" spans="1:19" s="77" customFormat="1" ht="12.95" customHeight="1">
      <c r="A44" s="76"/>
      <c r="B44" s="80"/>
      <c r="C44" s="80"/>
      <c r="D44" s="82"/>
      <c r="E44" s="83"/>
      <c r="F44" s="83"/>
      <c r="G44" s="84"/>
      <c r="H44" s="80"/>
      <c r="I44" s="398"/>
      <c r="J44" s="399"/>
      <c r="K44" s="80"/>
      <c r="L44" s="82"/>
      <c r="M44" s="83"/>
      <c r="N44" s="83"/>
      <c r="O44" s="84"/>
      <c r="P44" s="80"/>
      <c r="Q44" s="80"/>
      <c r="R44" s="76"/>
      <c r="S44" s="76"/>
    </row>
    <row r="45" spans="1:19" s="77" customFormat="1" ht="12.95" customHeight="1">
      <c r="A45" s="76"/>
      <c r="B45" s="80"/>
      <c r="C45" s="80"/>
      <c r="D45" s="85"/>
      <c r="E45" s="91"/>
      <c r="F45" s="91"/>
      <c r="G45" s="89"/>
      <c r="H45" s="80"/>
      <c r="I45" s="80"/>
      <c r="J45" s="80"/>
      <c r="K45" s="80"/>
      <c r="L45" s="85"/>
      <c r="M45" s="91"/>
      <c r="N45" s="91"/>
      <c r="O45" s="89"/>
      <c r="P45" s="80"/>
      <c r="Q45" s="80"/>
      <c r="R45" s="76"/>
      <c r="S45" s="76"/>
    </row>
    <row r="46" spans="1:19" s="77" customFormat="1" ht="12.95" customHeight="1">
      <c r="A46" s="76"/>
      <c r="B46" s="80"/>
      <c r="C46" s="80"/>
      <c r="D46" s="85"/>
      <c r="E46" s="400"/>
      <c r="F46" s="397"/>
      <c r="G46" s="89"/>
      <c r="H46" s="91"/>
      <c r="I46" s="91"/>
      <c r="J46" s="91"/>
      <c r="K46" s="80"/>
      <c r="L46" s="85"/>
      <c r="M46" s="400"/>
      <c r="N46" s="397"/>
      <c r="O46" s="89"/>
      <c r="P46" s="91"/>
      <c r="Q46" s="80"/>
      <c r="R46" s="78"/>
      <c r="S46" s="78"/>
    </row>
    <row r="47" spans="1:19" s="77" customFormat="1" ht="12.95" customHeight="1" thickBot="1">
      <c r="A47" s="76"/>
      <c r="B47" s="80"/>
      <c r="C47" s="80"/>
      <c r="D47" s="81"/>
      <c r="E47" s="401"/>
      <c r="F47" s="401"/>
      <c r="G47" s="93"/>
      <c r="H47" s="80"/>
      <c r="I47" s="80"/>
      <c r="J47" s="80"/>
      <c r="K47" s="80"/>
      <c r="L47" s="81"/>
      <c r="M47" s="401"/>
      <c r="N47" s="401"/>
      <c r="O47" s="93"/>
      <c r="P47" s="80"/>
      <c r="Q47" s="80"/>
      <c r="R47" s="76"/>
      <c r="S47" s="76"/>
    </row>
    <row r="48" spans="1:19" s="77" customFormat="1" ht="12.95" customHeight="1">
      <c r="A48" s="76"/>
      <c r="B48" s="80"/>
      <c r="C48" s="82"/>
      <c r="D48" s="91"/>
      <c r="E48" s="85"/>
      <c r="F48" s="89"/>
      <c r="G48" s="91"/>
      <c r="H48" s="84"/>
      <c r="I48" s="80"/>
      <c r="J48" s="80"/>
      <c r="K48" s="82"/>
      <c r="L48" s="91"/>
      <c r="M48" s="85"/>
      <c r="N48" s="89"/>
      <c r="O48" s="91"/>
      <c r="P48" s="84"/>
      <c r="Q48" s="80"/>
      <c r="R48" s="76"/>
      <c r="S48" s="76"/>
    </row>
    <row r="49" spans="1:19" s="77" customFormat="1" ht="12.95" customHeight="1">
      <c r="A49" s="76"/>
      <c r="B49" s="80"/>
      <c r="C49" s="85"/>
      <c r="D49" s="91"/>
      <c r="E49" s="85"/>
      <c r="F49" s="89"/>
      <c r="G49" s="91"/>
      <c r="H49" s="89"/>
      <c r="I49" s="80"/>
      <c r="J49" s="80"/>
      <c r="K49" s="85"/>
      <c r="L49" s="91"/>
      <c r="M49" s="85"/>
      <c r="N49" s="89"/>
      <c r="O49" s="91"/>
      <c r="P49" s="89"/>
      <c r="Q49" s="80"/>
      <c r="R49" s="76"/>
      <c r="S49" s="76"/>
    </row>
    <row r="50" spans="1:19" s="77" customFormat="1" ht="12.95" customHeight="1">
      <c r="A50" s="76"/>
      <c r="B50" s="80"/>
      <c r="C50" s="402"/>
      <c r="D50" s="397"/>
      <c r="E50" s="85"/>
      <c r="F50" s="89"/>
      <c r="G50" s="396"/>
      <c r="H50" s="403"/>
      <c r="I50" s="80"/>
      <c r="J50" s="80"/>
      <c r="K50" s="402"/>
      <c r="L50" s="397"/>
      <c r="M50" s="85"/>
      <c r="N50" s="89"/>
      <c r="O50" s="396"/>
      <c r="P50" s="403"/>
      <c r="Q50" s="80"/>
      <c r="R50" s="76"/>
      <c r="S50" s="76"/>
    </row>
    <row r="51" spans="1:19" s="77" customFormat="1" ht="12.95" customHeight="1">
      <c r="A51" s="76"/>
      <c r="B51" s="80"/>
      <c r="C51" s="404"/>
      <c r="D51" s="405"/>
      <c r="E51" s="94"/>
      <c r="F51" s="95"/>
      <c r="G51" s="406"/>
      <c r="H51" s="407"/>
      <c r="I51" s="80"/>
      <c r="J51" s="80"/>
      <c r="K51" s="408"/>
      <c r="L51" s="405"/>
      <c r="M51" s="94"/>
      <c r="N51" s="95"/>
      <c r="O51" s="408"/>
      <c r="P51" s="405"/>
      <c r="Q51" s="94"/>
      <c r="R51" s="76"/>
      <c r="S51" s="76"/>
    </row>
    <row r="52" spans="1:19" s="77" customFormat="1" ht="12.95" customHeight="1">
      <c r="A52" s="76"/>
      <c r="B52" s="409" t="s">
        <v>123</v>
      </c>
      <c r="C52" s="410"/>
      <c r="D52" s="409" t="s">
        <v>124</v>
      </c>
      <c r="E52" s="410"/>
      <c r="F52" s="409" t="s">
        <v>213</v>
      </c>
      <c r="G52" s="410"/>
      <c r="H52" s="409" t="s">
        <v>214</v>
      </c>
      <c r="I52" s="410"/>
      <c r="J52" s="409" t="s">
        <v>215</v>
      </c>
      <c r="K52" s="410"/>
      <c r="L52" s="409" t="s">
        <v>126</v>
      </c>
      <c r="M52" s="410"/>
      <c r="N52" s="409" t="s">
        <v>119</v>
      </c>
      <c r="O52" s="410"/>
      <c r="P52" s="395" t="s">
        <v>216</v>
      </c>
      <c r="Q52" s="393"/>
      <c r="R52" s="79"/>
      <c r="S52" s="76"/>
    </row>
    <row r="53" spans="1:19" s="77" customFormat="1" ht="12.95" customHeight="1">
      <c r="A53" s="76"/>
      <c r="B53" s="411"/>
      <c r="C53" s="412"/>
      <c r="D53" s="411"/>
      <c r="E53" s="412"/>
      <c r="F53" s="411"/>
      <c r="G53" s="412"/>
      <c r="H53" s="411"/>
      <c r="I53" s="412"/>
      <c r="J53" s="411"/>
      <c r="K53" s="412"/>
      <c r="L53" s="411"/>
      <c r="M53" s="412"/>
      <c r="N53" s="411"/>
      <c r="O53" s="412"/>
      <c r="P53" s="391"/>
      <c r="Q53" s="392"/>
      <c r="R53" s="79"/>
      <c r="S53" s="76"/>
    </row>
    <row r="55" spans="1:19" s="77" customFormat="1" ht="12.95" customHeight="1" thickBot="1">
      <c r="A55" s="76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79"/>
      <c r="S55" s="76"/>
    </row>
    <row r="56" spans="1:19">
      <c r="G56" s="82"/>
      <c r="H56" s="83"/>
      <c r="I56" s="133"/>
      <c r="J56" s="133"/>
      <c r="K56" s="83"/>
      <c r="L56" s="84"/>
    </row>
    <row r="57" spans="1:19">
      <c r="G57" s="85"/>
      <c r="H57" s="91"/>
      <c r="K57" s="80"/>
      <c r="L57" s="89"/>
    </row>
    <row r="58" spans="1:19">
      <c r="G58" s="85"/>
      <c r="H58" s="91"/>
      <c r="K58" s="80"/>
      <c r="L58" s="89"/>
    </row>
    <row r="59" spans="1:19">
      <c r="G59" s="85"/>
      <c r="H59" s="91"/>
      <c r="I59" s="11"/>
      <c r="K59" s="91"/>
      <c r="L59" s="89"/>
      <c r="M59" s="129"/>
    </row>
    <row r="60" spans="1:19">
      <c r="G60" s="85"/>
      <c r="H60" s="91"/>
      <c r="I60" s="11"/>
      <c r="K60" s="91"/>
      <c r="L60" s="89"/>
      <c r="M60" s="129"/>
    </row>
    <row r="61" spans="1:19">
      <c r="G61" s="402"/>
      <c r="H61" s="397"/>
      <c r="I61" s="11"/>
      <c r="K61" s="396"/>
      <c r="L61" s="403"/>
      <c r="M61" s="129"/>
    </row>
    <row r="62" spans="1:19">
      <c r="G62" s="408"/>
      <c r="H62" s="399"/>
      <c r="I62" s="11"/>
      <c r="K62" s="413"/>
      <c r="L62" s="407"/>
      <c r="M62" s="129"/>
    </row>
    <row r="63" spans="1:19">
      <c r="F63" s="395" t="s">
        <v>121</v>
      </c>
      <c r="G63" s="393"/>
      <c r="H63" s="389"/>
      <c r="I63" s="414"/>
      <c r="J63" s="414"/>
      <c r="K63" s="390"/>
      <c r="L63" s="395" t="s">
        <v>217</v>
      </c>
      <c r="M63" s="393"/>
    </row>
    <row r="64" spans="1:19">
      <c r="F64" s="391"/>
      <c r="G64" s="392"/>
      <c r="H64" s="389"/>
      <c r="I64" s="414"/>
      <c r="J64" s="414"/>
      <c r="K64" s="390"/>
      <c r="L64" s="391"/>
      <c r="M64" s="392"/>
    </row>
  </sheetData>
  <mergeCells count="63">
    <mergeCell ref="K61:L61"/>
    <mergeCell ref="K62:L62"/>
    <mergeCell ref="G61:H61"/>
    <mergeCell ref="G62:H62"/>
    <mergeCell ref="F63:G64"/>
    <mergeCell ref="H63:I64"/>
    <mergeCell ref="J63:K64"/>
    <mergeCell ref="L63:M64"/>
    <mergeCell ref="O51:P51"/>
    <mergeCell ref="B52:C53"/>
    <mergeCell ref="D52:E53"/>
    <mergeCell ref="F52:G53"/>
    <mergeCell ref="H52:I53"/>
    <mergeCell ref="J52:K53"/>
    <mergeCell ref="L52:M53"/>
    <mergeCell ref="N52:O53"/>
    <mergeCell ref="P52:Q53"/>
    <mergeCell ref="C50:D50"/>
    <mergeCell ref="G50:H50"/>
    <mergeCell ref="K50:L50"/>
    <mergeCell ref="C51:D51"/>
    <mergeCell ref="G51:H51"/>
    <mergeCell ref="K51:L51"/>
    <mergeCell ref="I43:J43"/>
    <mergeCell ref="I44:J44"/>
    <mergeCell ref="E46:F46"/>
    <mergeCell ref="M46:N46"/>
    <mergeCell ref="E47:F47"/>
    <mergeCell ref="M47:N47"/>
    <mergeCell ref="L35:M36"/>
    <mergeCell ref="N35:O36"/>
    <mergeCell ref="P35:Q36"/>
    <mergeCell ref="O50:P50"/>
    <mergeCell ref="K39:N39"/>
    <mergeCell ref="B35:C36"/>
    <mergeCell ref="D35:E36"/>
    <mergeCell ref="F35:G36"/>
    <mergeCell ref="H35:I36"/>
    <mergeCell ref="J35:K36"/>
    <mergeCell ref="C33:D33"/>
    <mergeCell ref="G33:H33"/>
    <mergeCell ref="K33:L33"/>
    <mergeCell ref="O33:P33"/>
    <mergeCell ref="C34:D34"/>
    <mergeCell ref="G34:H34"/>
    <mergeCell ref="K34:L34"/>
    <mergeCell ref="O34:P34"/>
    <mergeCell ref="I26:J26"/>
    <mergeCell ref="I27:J27"/>
    <mergeCell ref="E29:F29"/>
    <mergeCell ref="M29:N29"/>
    <mergeCell ref="E30:F30"/>
    <mergeCell ref="M30:N30"/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3"/>
  <sheetViews>
    <sheetView tabSelected="1" zoomScaleNormal="100" workbookViewId="0">
      <selection activeCell="L7" sqref="L7"/>
    </sheetView>
  </sheetViews>
  <sheetFormatPr defaultRowHeight="13.5"/>
  <cols>
    <col min="1" max="1" width="4.875" style="97" customWidth="1"/>
    <col min="2" max="2" width="4.375" style="14" customWidth="1"/>
    <col min="3" max="3" width="12.25" style="14" customWidth="1"/>
    <col min="4" max="4" width="3.25" style="14" customWidth="1"/>
    <col min="5" max="5" width="2" style="14" customWidth="1"/>
    <col min="6" max="7" width="3.25" style="14" customWidth="1"/>
    <col min="8" max="8" width="2" style="14" customWidth="1"/>
    <col min="9" max="10" width="3.25" style="14" customWidth="1"/>
    <col min="11" max="11" width="2" style="14" customWidth="1"/>
    <col min="12" max="13" width="3.25" style="14" customWidth="1"/>
    <col min="14" max="14" width="2" style="14" customWidth="1"/>
    <col min="15" max="16" width="3.25" style="14" customWidth="1"/>
    <col min="17" max="17" width="2" style="14" customWidth="1"/>
    <col min="18" max="19" width="3.25" style="14" customWidth="1"/>
    <col min="20" max="20" width="2" style="14" customWidth="1"/>
    <col min="21" max="21" width="3.25" style="14" customWidth="1"/>
    <col min="22" max="22" width="2" style="14" customWidth="1"/>
    <col min="23" max="23" width="3.25" style="14" customWidth="1"/>
    <col min="24" max="24" width="2" style="14" customWidth="1"/>
    <col min="25" max="25" width="3.25" style="14" customWidth="1"/>
    <col min="26" max="26" width="2" style="14" customWidth="1"/>
    <col min="27" max="27" width="3.25" style="14" customWidth="1"/>
    <col min="28" max="28" width="2" style="17" customWidth="1"/>
    <col min="29" max="29" width="3.25" style="14" customWidth="1"/>
    <col min="30" max="30" width="2" style="14" customWidth="1"/>
    <col min="31" max="31" width="3.25" style="14" customWidth="1"/>
    <col min="32" max="32" width="14.375" style="97" customWidth="1"/>
    <col min="33" max="33" width="9" style="159"/>
    <col min="34" max="256" width="9" style="97"/>
    <col min="257" max="257" width="4.875" style="97" customWidth="1"/>
    <col min="258" max="258" width="4.375" style="97" customWidth="1"/>
    <col min="259" max="259" width="12.25" style="97" customWidth="1"/>
    <col min="260" max="260" width="3.25" style="97" customWidth="1"/>
    <col min="261" max="261" width="2" style="97" customWidth="1"/>
    <col min="262" max="263" width="3.25" style="97" customWidth="1"/>
    <col min="264" max="264" width="2" style="97" customWidth="1"/>
    <col min="265" max="266" width="3.25" style="97" customWidth="1"/>
    <col min="267" max="267" width="2" style="97" customWidth="1"/>
    <col min="268" max="269" width="3.25" style="97" customWidth="1"/>
    <col min="270" max="270" width="2" style="97" customWidth="1"/>
    <col min="271" max="272" width="3.25" style="97" customWidth="1"/>
    <col min="273" max="273" width="2" style="97" customWidth="1"/>
    <col min="274" max="275" width="3.25" style="97" customWidth="1"/>
    <col min="276" max="276" width="2" style="97" customWidth="1"/>
    <col min="277" max="277" width="3.25" style="97" customWidth="1"/>
    <col min="278" max="278" width="2" style="97" customWidth="1"/>
    <col min="279" max="279" width="3.25" style="97" customWidth="1"/>
    <col min="280" max="280" width="2" style="97" customWidth="1"/>
    <col min="281" max="281" width="3.25" style="97" customWidth="1"/>
    <col min="282" max="282" width="2" style="97" customWidth="1"/>
    <col min="283" max="283" width="3.25" style="97" customWidth="1"/>
    <col min="284" max="284" width="2" style="97" customWidth="1"/>
    <col min="285" max="285" width="3.25" style="97" customWidth="1"/>
    <col min="286" max="286" width="2" style="97" customWidth="1"/>
    <col min="287" max="287" width="3.25" style="97" customWidth="1"/>
    <col min="288" max="288" width="14.375" style="97" customWidth="1"/>
    <col min="289" max="512" width="9" style="97"/>
    <col min="513" max="513" width="4.875" style="97" customWidth="1"/>
    <col min="514" max="514" width="4.375" style="97" customWidth="1"/>
    <col min="515" max="515" width="12.25" style="97" customWidth="1"/>
    <col min="516" max="516" width="3.25" style="97" customWidth="1"/>
    <col min="517" max="517" width="2" style="97" customWidth="1"/>
    <col min="518" max="519" width="3.25" style="97" customWidth="1"/>
    <col min="520" max="520" width="2" style="97" customWidth="1"/>
    <col min="521" max="522" width="3.25" style="97" customWidth="1"/>
    <col min="523" max="523" width="2" style="97" customWidth="1"/>
    <col min="524" max="525" width="3.25" style="97" customWidth="1"/>
    <col min="526" max="526" width="2" style="97" customWidth="1"/>
    <col min="527" max="528" width="3.25" style="97" customWidth="1"/>
    <col min="529" max="529" width="2" style="97" customWidth="1"/>
    <col min="530" max="531" width="3.25" style="97" customWidth="1"/>
    <col min="532" max="532" width="2" style="97" customWidth="1"/>
    <col min="533" max="533" width="3.25" style="97" customWidth="1"/>
    <col min="534" max="534" width="2" style="97" customWidth="1"/>
    <col min="535" max="535" width="3.25" style="97" customWidth="1"/>
    <col min="536" max="536" width="2" style="97" customWidth="1"/>
    <col min="537" max="537" width="3.25" style="97" customWidth="1"/>
    <col min="538" max="538" width="2" style="97" customWidth="1"/>
    <col min="539" max="539" width="3.25" style="97" customWidth="1"/>
    <col min="540" max="540" width="2" style="97" customWidth="1"/>
    <col min="541" max="541" width="3.25" style="97" customWidth="1"/>
    <col min="542" max="542" width="2" style="97" customWidth="1"/>
    <col min="543" max="543" width="3.25" style="97" customWidth="1"/>
    <col min="544" max="544" width="14.375" style="97" customWidth="1"/>
    <col min="545" max="768" width="9" style="97"/>
    <col min="769" max="769" width="4.875" style="97" customWidth="1"/>
    <col min="770" max="770" width="4.375" style="97" customWidth="1"/>
    <col min="771" max="771" width="12.25" style="97" customWidth="1"/>
    <col min="772" max="772" width="3.25" style="97" customWidth="1"/>
    <col min="773" max="773" width="2" style="97" customWidth="1"/>
    <col min="774" max="775" width="3.25" style="97" customWidth="1"/>
    <col min="776" max="776" width="2" style="97" customWidth="1"/>
    <col min="777" max="778" width="3.25" style="97" customWidth="1"/>
    <col min="779" max="779" width="2" style="97" customWidth="1"/>
    <col min="780" max="781" width="3.25" style="97" customWidth="1"/>
    <col min="782" max="782" width="2" style="97" customWidth="1"/>
    <col min="783" max="784" width="3.25" style="97" customWidth="1"/>
    <col min="785" max="785" width="2" style="97" customWidth="1"/>
    <col min="786" max="787" width="3.25" style="97" customWidth="1"/>
    <col min="788" max="788" width="2" style="97" customWidth="1"/>
    <col min="789" max="789" width="3.25" style="97" customWidth="1"/>
    <col min="790" max="790" width="2" style="97" customWidth="1"/>
    <col min="791" max="791" width="3.25" style="97" customWidth="1"/>
    <col min="792" max="792" width="2" style="97" customWidth="1"/>
    <col min="793" max="793" width="3.25" style="97" customWidth="1"/>
    <col min="794" max="794" width="2" style="97" customWidth="1"/>
    <col min="795" max="795" width="3.25" style="97" customWidth="1"/>
    <col min="796" max="796" width="2" style="97" customWidth="1"/>
    <col min="797" max="797" width="3.25" style="97" customWidth="1"/>
    <col min="798" max="798" width="2" style="97" customWidth="1"/>
    <col min="799" max="799" width="3.25" style="97" customWidth="1"/>
    <col min="800" max="800" width="14.375" style="97" customWidth="1"/>
    <col min="801" max="1024" width="9" style="97"/>
    <col min="1025" max="1025" width="4.875" style="97" customWidth="1"/>
    <col min="1026" max="1026" width="4.375" style="97" customWidth="1"/>
    <col min="1027" max="1027" width="12.25" style="97" customWidth="1"/>
    <col min="1028" max="1028" width="3.25" style="97" customWidth="1"/>
    <col min="1029" max="1029" width="2" style="97" customWidth="1"/>
    <col min="1030" max="1031" width="3.25" style="97" customWidth="1"/>
    <col min="1032" max="1032" width="2" style="97" customWidth="1"/>
    <col min="1033" max="1034" width="3.25" style="97" customWidth="1"/>
    <col min="1035" max="1035" width="2" style="97" customWidth="1"/>
    <col min="1036" max="1037" width="3.25" style="97" customWidth="1"/>
    <col min="1038" max="1038" width="2" style="97" customWidth="1"/>
    <col min="1039" max="1040" width="3.25" style="97" customWidth="1"/>
    <col min="1041" max="1041" width="2" style="97" customWidth="1"/>
    <col min="1042" max="1043" width="3.25" style="97" customWidth="1"/>
    <col min="1044" max="1044" width="2" style="97" customWidth="1"/>
    <col min="1045" max="1045" width="3.25" style="97" customWidth="1"/>
    <col min="1046" max="1046" width="2" style="97" customWidth="1"/>
    <col min="1047" max="1047" width="3.25" style="97" customWidth="1"/>
    <col min="1048" max="1048" width="2" style="97" customWidth="1"/>
    <col min="1049" max="1049" width="3.25" style="97" customWidth="1"/>
    <col min="1050" max="1050" width="2" style="97" customWidth="1"/>
    <col min="1051" max="1051" width="3.25" style="97" customWidth="1"/>
    <col min="1052" max="1052" width="2" style="97" customWidth="1"/>
    <col min="1053" max="1053" width="3.25" style="97" customWidth="1"/>
    <col min="1054" max="1054" width="2" style="97" customWidth="1"/>
    <col min="1055" max="1055" width="3.25" style="97" customWidth="1"/>
    <col min="1056" max="1056" width="14.375" style="97" customWidth="1"/>
    <col min="1057" max="1280" width="9" style="97"/>
    <col min="1281" max="1281" width="4.875" style="97" customWidth="1"/>
    <col min="1282" max="1282" width="4.375" style="97" customWidth="1"/>
    <col min="1283" max="1283" width="12.25" style="97" customWidth="1"/>
    <col min="1284" max="1284" width="3.25" style="97" customWidth="1"/>
    <col min="1285" max="1285" width="2" style="97" customWidth="1"/>
    <col min="1286" max="1287" width="3.25" style="97" customWidth="1"/>
    <col min="1288" max="1288" width="2" style="97" customWidth="1"/>
    <col min="1289" max="1290" width="3.25" style="97" customWidth="1"/>
    <col min="1291" max="1291" width="2" style="97" customWidth="1"/>
    <col min="1292" max="1293" width="3.25" style="97" customWidth="1"/>
    <col min="1294" max="1294" width="2" style="97" customWidth="1"/>
    <col min="1295" max="1296" width="3.25" style="97" customWidth="1"/>
    <col min="1297" max="1297" width="2" style="97" customWidth="1"/>
    <col min="1298" max="1299" width="3.25" style="97" customWidth="1"/>
    <col min="1300" max="1300" width="2" style="97" customWidth="1"/>
    <col min="1301" max="1301" width="3.25" style="97" customWidth="1"/>
    <col min="1302" max="1302" width="2" style="97" customWidth="1"/>
    <col min="1303" max="1303" width="3.25" style="97" customWidth="1"/>
    <col min="1304" max="1304" width="2" style="97" customWidth="1"/>
    <col min="1305" max="1305" width="3.25" style="97" customWidth="1"/>
    <col min="1306" max="1306" width="2" style="97" customWidth="1"/>
    <col min="1307" max="1307" width="3.25" style="97" customWidth="1"/>
    <col min="1308" max="1308" width="2" style="97" customWidth="1"/>
    <col min="1309" max="1309" width="3.25" style="97" customWidth="1"/>
    <col min="1310" max="1310" width="2" style="97" customWidth="1"/>
    <col min="1311" max="1311" width="3.25" style="97" customWidth="1"/>
    <col min="1312" max="1312" width="14.375" style="97" customWidth="1"/>
    <col min="1313" max="1536" width="9" style="97"/>
    <col min="1537" max="1537" width="4.875" style="97" customWidth="1"/>
    <col min="1538" max="1538" width="4.375" style="97" customWidth="1"/>
    <col min="1539" max="1539" width="12.25" style="97" customWidth="1"/>
    <col min="1540" max="1540" width="3.25" style="97" customWidth="1"/>
    <col min="1541" max="1541" width="2" style="97" customWidth="1"/>
    <col min="1542" max="1543" width="3.25" style="97" customWidth="1"/>
    <col min="1544" max="1544" width="2" style="97" customWidth="1"/>
    <col min="1545" max="1546" width="3.25" style="97" customWidth="1"/>
    <col min="1547" max="1547" width="2" style="97" customWidth="1"/>
    <col min="1548" max="1549" width="3.25" style="97" customWidth="1"/>
    <col min="1550" max="1550" width="2" style="97" customWidth="1"/>
    <col min="1551" max="1552" width="3.25" style="97" customWidth="1"/>
    <col min="1553" max="1553" width="2" style="97" customWidth="1"/>
    <col min="1554" max="1555" width="3.25" style="97" customWidth="1"/>
    <col min="1556" max="1556" width="2" style="97" customWidth="1"/>
    <col min="1557" max="1557" width="3.25" style="97" customWidth="1"/>
    <col min="1558" max="1558" width="2" style="97" customWidth="1"/>
    <col min="1559" max="1559" width="3.25" style="97" customWidth="1"/>
    <col min="1560" max="1560" width="2" style="97" customWidth="1"/>
    <col min="1561" max="1561" width="3.25" style="97" customWidth="1"/>
    <col min="1562" max="1562" width="2" style="97" customWidth="1"/>
    <col min="1563" max="1563" width="3.25" style="97" customWidth="1"/>
    <col min="1564" max="1564" width="2" style="97" customWidth="1"/>
    <col min="1565" max="1565" width="3.25" style="97" customWidth="1"/>
    <col min="1566" max="1566" width="2" style="97" customWidth="1"/>
    <col min="1567" max="1567" width="3.25" style="97" customWidth="1"/>
    <col min="1568" max="1568" width="14.375" style="97" customWidth="1"/>
    <col min="1569" max="1792" width="9" style="97"/>
    <col min="1793" max="1793" width="4.875" style="97" customWidth="1"/>
    <col min="1794" max="1794" width="4.375" style="97" customWidth="1"/>
    <col min="1795" max="1795" width="12.25" style="97" customWidth="1"/>
    <col min="1796" max="1796" width="3.25" style="97" customWidth="1"/>
    <col min="1797" max="1797" width="2" style="97" customWidth="1"/>
    <col min="1798" max="1799" width="3.25" style="97" customWidth="1"/>
    <col min="1800" max="1800" width="2" style="97" customWidth="1"/>
    <col min="1801" max="1802" width="3.25" style="97" customWidth="1"/>
    <col min="1803" max="1803" width="2" style="97" customWidth="1"/>
    <col min="1804" max="1805" width="3.25" style="97" customWidth="1"/>
    <col min="1806" max="1806" width="2" style="97" customWidth="1"/>
    <col min="1807" max="1808" width="3.25" style="97" customWidth="1"/>
    <col min="1809" max="1809" width="2" style="97" customWidth="1"/>
    <col min="1810" max="1811" width="3.25" style="97" customWidth="1"/>
    <col min="1812" max="1812" width="2" style="97" customWidth="1"/>
    <col min="1813" max="1813" width="3.25" style="97" customWidth="1"/>
    <col min="1814" max="1814" width="2" style="97" customWidth="1"/>
    <col min="1815" max="1815" width="3.25" style="97" customWidth="1"/>
    <col min="1816" max="1816" width="2" style="97" customWidth="1"/>
    <col min="1817" max="1817" width="3.25" style="97" customWidth="1"/>
    <col min="1818" max="1818" width="2" style="97" customWidth="1"/>
    <col min="1819" max="1819" width="3.25" style="97" customWidth="1"/>
    <col min="1820" max="1820" width="2" style="97" customWidth="1"/>
    <col min="1821" max="1821" width="3.25" style="97" customWidth="1"/>
    <col min="1822" max="1822" width="2" style="97" customWidth="1"/>
    <col min="1823" max="1823" width="3.25" style="97" customWidth="1"/>
    <col min="1824" max="1824" width="14.375" style="97" customWidth="1"/>
    <col min="1825" max="2048" width="9" style="97"/>
    <col min="2049" max="2049" width="4.875" style="97" customWidth="1"/>
    <col min="2050" max="2050" width="4.375" style="97" customWidth="1"/>
    <col min="2051" max="2051" width="12.25" style="97" customWidth="1"/>
    <col min="2052" max="2052" width="3.25" style="97" customWidth="1"/>
    <col min="2053" max="2053" width="2" style="97" customWidth="1"/>
    <col min="2054" max="2055" width="3.25" style="97" customWidth="1"/>
    <col min="2056" max="2056" width="2" style="97" customWidth="1"/>
    <col min="2057" max="2058" width="3.25" style="97" customWidth="1"/>
    <col min="2059" max="2059" width="2" style="97" customWidth="1"/>
    <col min="2060" max="2061" width="3.25" style="97" customWidth="1"/>
    <col min="2062" max="2062" width="2" style="97" customWidth="1"/>
    <col min="2063" max="2064" width="3.25" style="97" customWidth="1"/>
    <col min="2065" max="2065" width="2" style="97" customWidth="1"/>
    <col min="2066" max="2067" width="3.25" style="97" customWidth="1"/>
    <col min="2068" max="2068" width="2" style="97" customWidth="1"/>
    <col min="2069" max="2069" width="3.25" style="97" customWidth="1"/>
    <col min="2070" max="2070" width="2" style="97" customWidth="1"/>
    <col min="2071" max="2071" width="3.25" style="97" customWidth="1"/>
    <col min="2072" max="2072" width="2" style="97" customWidth="1"/>
    <col min="2073" max="2073" width="3.25" style="97" customWidth="1"/>
    <col min="2074" max="2074" width="2" style="97" customWidth="1"/>
    <col min="2075" max="2075" width="3.25" style="97" customWidth="1"/>
    <col min="2076" max="2076" width="2" style="97" customWidth="1"/>
    <col min="2077" max="2077" width="3.25" style="97" customWidth="1"/>
    <col min="2078" max="2078" width="2" style="97" customWidth="1"/>
    <col min="2079" max="2079" width="3.25" style="97" customWidth="1"/>
    <col min="2080" max="2080" width="14.375" style="97" customWidth="1"/>
    <col min="2081" max="2304" width="9" style="97"/>
    <col min="2305" max="2305" width="4.875" style="97" customWidth="1"/>
    <col min="2306" max="2306" width="4.375" style="97" customWidth="1"/>
    <col min="2307" max="2307" width="12.25" style="97" customWidth="1"/>
    <col min="2308" max="2308" width="3.25" style="97" customWidth="1"/>
    <col min="2309" max="2309" width="2" style="97" customWidth="1"/>
    <col min="2310" max="2311" width="3.25" style="97" customWidth="1"/>
    <col min="2312" max="2312" width="2" style="97" customWidth="1"/>
    <col min="2313" max="2314" width="3.25" style="97" customWidth="1"/>
    <col min="2315" max="2315" width="2" style="97" customWidth="1"/>
    <col min="2316" max="2317" width="3.25" style="97" customWidth="1"/>
    <col min="2318" max="2318" width="2" style="97" customWidth="1"/>
    <col min="2319" max="2320" width="3.25" style="97" customWidth="1"/>
    <col min="2321" max="2321" width="2" style="97" customWidth="1"/>
    <col min="2322" max="2323" width="3.25" style="97" customWidth="1"/>
    <col min="2324" max="2324" width="2" style="97" customWidth="1"/>
    <col min="2325" max="2325" width="3.25" style="97" customWidth="1"/>
    <col min="2326" max="2326" width="2" style="97" customWidth="1"/>
    <col min="2327" max="2327" width="3.25" style="97" customWidth="1"/>
    <col min="2328" max="2328" width="2" style="97" customWidth="1"/>
    <col min="2329" max="2329" width="3.25" style="97" customWidth="1"/>
    <col min="2330" max="2330" width="2" style="97" customWidth="1"/>
    <col min="2331" max="2331" width="3.25" style="97" customWidth="1"/>
    <col min="2332" max="2332" width="2" style="97" customWidth="1"/>
    <col min="2333" max="2333" width="3.25" style="97" customWidth="1"/>
    <col min="2334" max="2334" width="2" style="97" customWidth="1"/>
    <col min="2335" max="2335" width="3.25" style="97" customWidth="1"/>
    <col min="2336" max="2336" width="14.375" style="97" customWidth="1"/>
    <col min="2337" max="2560" width="9" style="97"/>
    <col min="2561" max="2561" width="4.875" style="97" customWidth="1"/>
    <col min="2562" max="2562" width="4.375" style="97" customWidth="1"/>
    <col min="2563" max="2563" width="12.25" style="97" customWidth="1"/>
    <col min="2564" max="2564" width="3.25" style="97" customWidth="1"/>
    <col min="2565" max="2565" width="2" style="97" customWidth="1"/>
    <col min="2566" max="2567" width="3.25" style="97" customWidth="1"/>
    <col min="2568" max="2568" width="2" style="97" customWidth="1"/>
    <col min="2569" max="2570" width="3.25" style="97" customWidth="1"/>
    <col min="2571" max="2571" width="2" style="97" customWidth="1"/>
    <col min="2572" max="2573" width="3.25" style="97" customWidth="1"/>
    <col min="2574" max="2574" width="2" style="97" customWidth="1"/>
    <col min="2575" max="2576" width="3.25" style="97" customWidth="1"/>
    <col min="2577" max="2577" width="2" style="97" customWidth="1"/>
    <col min="2578" max="2579" width="3.25" style="97" customWidth="1"/>
    <col min="2580" max="2580" width="2" style="97" customWidth="1"/>
    <col min="2581" max="2581" width="3.25" style="97" customWidth="1"/>
    <col min="2582" max="2582" width="2" style="97" customWidth="1"/>
    <col min="2583" max="2583" width="3.25" style="97" customWidth="1"/>
    <col min="2584" max="2584" width="2" style="97" customWidth="1"/>
    <col min="2585" max="2585" width="3.25" style="97" customWidth="1"/>
    <col min="2586" max="2586" width="2" style="97" customWidth="1"/>
    <col min="2587" max="2587" width="3.25" style="97" customWidth="1"/>
    <col min="2588" max="2588" width="2" style="97" customWidth="1"/>
    <col min="2589" max="2589" width="3.25" style="97" customWidth="1"/>
    <col min="2590" max="2590" width="2" style="97" customWidth="1"/>
    <col min="2591" max="2591" width="3.25" style="97" customWidth="1"/>
    <col min="2592" max="2592" width="14.375" style="97" customWidth="1"/>
    <col min="2593" max="2816" width="9" style="97"/>
    <col min="2817" max="2817" width="4.875" style="97" customWidth="1"/>
    <col min="2818" max="2818" width="4.375" style="97" customWidth="1"/>
    <col min="2819" max="2819" width="12.25" style="97" customWidth="1"/>
    <col min="2820" max="2820" width="3.25" style="97" customWidth="1"/>
    <col min="2821" max="2821" width="2" style="97" customWidth="1"/>
    <col min="2822" max="2823" width="3.25" style="97" customWidth="1"/>
    <col min="2824" max="2824" width="2" style="97" customWidth="1"/>
    <col min="2825" max="2826" width="3.25" style="97" customWidth="1"/>
    <col min="2827" max="2827" width="2" style="97" customWidth="1"/>
    <col min="2828" max="2829" width="3.25" style="97" customWidth="1"/>
    <col min="2830" max="2830" width="2" style="97" customWidth="1"/>
    <col min="2831" max="2832" width="3.25" style="97" customWidth="1"/>
    <col min="2833" max="2833" width="2" style="97" customWidth="1"/>
    <col min="2834" max="2835" width="3.25" style="97" customWidth="1"/>
    <col min="2836" max="2836" width="2" style="97" customWidth="1"/>
    <col min="2837" max="2837" width="3.25" style="97" customWidth="1"/>
    <col min="2838" max="2838" width="2" style="97" customWidth="1"/>
    <col min="2839" max="2839" width="3.25" style="97" customWidth="1"/>
    <col min="2840" max="2840" width="2" style="97" customWidth="1"/>
    <col min="2841" max="2841" width="3.25" style="97" customWidth="1"/>
    <col min="2842" max="2842" width="2" style="97" customWidth="1"/>
    <col min="2843" max="2843" width="3.25" style="97" customWidth="1"/>
    <col min="2844" max="2844" width="2" style="97" customWidth="1"/>
    <col min="2845" max="2845" width="3.25" style="97" customWidth="1"/>
    <col min="2846" max="2846" width="2" style="97" customWidth="1"/>
    <col min="2847" max="2847" width="3.25" style="97" customWidth="1"/>
    <col min="2848" max="2848" width="14.375" style="97" customWidth="1"/>
    <col min="2849" max="3072" width="9" style="97"/>
    <col min="3073" max="3073" width="4.875" style="97" customWidth="1"/>
    <col min="3074" max="3074" width="4.375" style="97" customWidth="1"/>
    <col min="3075" max="3075" width="12.25" style="97" customWidth="1"/>
    <col min="3076" max="3076" width="3.25" style="97" customWidth="1"/>
    <col min="3077" max="3077" width="2" style="97" customWidth="1"/>
    <col min="3078" max="3079" width="3.25" style="97" customWidth="1"/>
    <col min="3080" max="3080" width="2" style="97" customWidth="1"/>
    <col min="3081" max="3082" width="3.25" style="97" customWidth="1"/>
    <col min="3083" max="3083" width="2" style="97" customWidth="1"/>
    <col min="3084" max="3085" width="3.25" style="97" customWidth="1"/>
    <col min="3086" max="3086" width="2" style="97" customWidth="1"/>
    <col min="3087" max="3088" width="3.25" style="97" customWidth="1"/>
    <col min="3089" max="3089" width="2" style="97" customWidth="1"/>
    <col min="3090" max="3091" width="3.25" style="97" customWidth="1"/>
    <col min="3092" max="3092" width="2" style="97" customWidth="1"/>
    <col min="3093" max="3093" width="3.25" style="97" customWidth="1"/>
    <col min="3094" max="3094" width="2" style="97" customWidth="1"/>
    <col min="3095" max="3095" width="3.25" style="97" customWidth="1"/>
    <col min="3096" max="3096" width="2" style="97" customWidth="1"/>
    <col min="3097" max="3097" width="3.25" style="97" customWidth="1"/>
    <col min="3098" max="3098" width="2" style="97" customWidth="1"/>
    <col min="3099" max="3099" width="3.25" style="97" customWidth="1"/>
    <col min="3100" max="3100" width="2" style="97" customWidth="1"/>
    <col min="3101" max="3101" width="3.25" style="97" customWidth="1"/>
    <col min="3102" max="3102" width="2" style="97" customWidth="1"/>
    <col min="3103" max="3103" width="3.25" style="97" customWidth="1"/>
    <col min="3104" max="3104" width="14.375" style="97" customWidth="1"/>
    <col min="3105" max="3328" width="9" style="97"/>
    <col min="3329" max="3329" width="4.875" style="97" customWidth="1"/>
    <col min="3330" max="3330" width="4.375" style="97" customWidth="1"/>
    <col min="3331" max="3331" width="12.25" style="97" customWidth="1"/>
    <col min="3332" max="3332" width="3.25" style="97" customWidth="1"/>
    <col min="3333" max="3333" width="2" style="97" customWidth="1"/>
    <col min="3334" max="3335" width="3.25" style="97" customWidth="1"/>
    <col min="3336" max="3336" width="2" style="97" customWidth="1"/>
    <col min="3337" max="3338" width="3.25" style="97" customWidth="1"/>
    <col min="3339" max="3339" width="2" style="97" customWidth="1"/>
    <col min="3340" max="3341" width="3.25" style="97" customWidth="1"/>
    <col min="3342" max="3342" width="2" style="97" customWidth="1"/>
    <col min="3343" max="3344" width="3.25" style="97" customWidth="1"/>
    <col min="3345" max="3345" width="2" style="97" customWidth="1"/>
    <col min="3346" max="3347" width="3.25" style="97" customWidth="1"/>
    <col min="3348" max="3348" width="2" style="97" customWidth="1"/>
    <col min="3349" max="3349" width="3.25" style="97" customWidth="1"/>
    <col min="3350" max="3350" width="2" style="97" customWidth="1"/>
    <col min="3351" max="3351" width="3.25" style="97" customWidth="1"/>
    <col min="3352" max="3352" width="2" style="97" customWidth="1"/>
    <col min="3353" max="3353" width="3.25" style="97" customWidth="1"/>
    <col min="3354" max="3354" width="2" style="97" customWidth="1"/>
    <col min="3355" max="3355" width="3.25" style="97" customWidth="1"/>
    <col min="3356" max="3356" width="2" style="97" customWidth="1"/>
    <col min="3357" max="3357" width="3.25" style="97" customWidth="1"/>
    <col min="3358" max="3358" width="2" style="97" customWidth="1"/>
    <col min="3359" max="3359" width="3.25" style="97" customWidth="1"/>
    <col min="3360" max="3360" width="14.375" style="97" customWidth="1"/>
    <col min="3361" max="3584" width="9" style="97"/>
    <col min="3585" max="3585" width="4.875" style="97" customWidth="1"/>
    <col min="3586" max="3586" width="4.375" style="97" customWidth="1"/>
    <col min="3587" max="3587" width="12.25" style="97" customWidth="1"/>
    <col min="3588" max="3588" width="3.25" style="97" customWidth="1"/>
    <col min="3589" max="3589" width="2" style="97" customWidth="1"/>
    <col min="3590" max="3591" width="3.25" style="97" customWidth="1"/>
    <col min="3592" max="3592" width="2" style="97" customWidth="1"/>
    <col min="3593" max="3594" width="3.25" style="97" customWidth="1"/>
    <col min="3595" max="3595" width="2" style="97" customWidth="1"/>
    <col min="3596" max="3597" width="3.25" style="97" customWidth="1"/>
    <col min="3598" max="3598" width="2" style="97" customWidth="1"/>
    <col min="3599" max="3600" width="3.25" style="97" customWidth="1"/>
    <col min="3601" max="3601" width="2" style="97" customWidth="1"/>
    <col min="3602" max="3603" width="3.25" style="97" customWidth="1"/>
    <col min="3604" max="3604" width="2" style="97" customWidth="1"/>
    <col min="3605" max="3605" width="3.25" style="97" customWidth="1"/>
    <col min="3606" max="3606" width="2" style="97" customWidth="1"/>
    <col min="3607" max="3607" width="3.25" style="97" customWidth="1"/>
    <col min="3608" max="3608" width="2" style="97" customWidth="1"/>
    <col min="3609" max="3609" width="3.25" style="97" customWidth="1"/>
    <col min="3610" max="3610" width="2" style="97" customWidth="1"/>
    <col min="3611" max="3611" width="3.25" style="97" customWidth="1"/>
    <col min="3612" max="3612" width="2" style="97" customWidth="1"/>
    <col min="3613" max="3613" width="3.25" style="97" customWidth="1"/>
    <col min="3614" max="3614" width="2" style="97" customWidth="1"/>
    <col min="3615" max="3615" width="3.25" style="97" customWidth="1"/>
    <col min="3616" max="3616" width="14.375" style="97" customWidth="1"/>
    <col min="3617" max="3840" width="9" style="97"/>
    <col min="3841" max="3841" width="4.875" style="97" customWidth="1"/>
    <col min="3842" max="3842" width="4.375" style="97" customWidth="1"/>
    <col min="3843" max="3843" width="12.25" style="97" customWidth="1"/>
    <col min="3844" max="3844" width="3.25" style="97" customWidth="1"/>
    <col min="3845" max="3845" width="2" style="97" customWidth="1"/>
    <col min="3846" max="3847" width="3.25" style="97" customWidth="1"/>
    <col min="3848" max="3848" width="2" style="97" customWidth="1"/>
    <col min="3849" max="3850" width="3.25" style="97" customWidth="1"/>
    <col min="3851" max="3851" width="2" style="97" customWidth="1"/>
    <col min="3852" max="3853" width="3.25" style="97" customWidth="1"/>
    <col min="3854" max="3854" width="2" style="97" customWidth="1"/>
    <col min="3855" max="3856" width="3.25" style="97" customWidth="1"/>
    <col min="3857" max="3857" width="2" style="97" customWidth="1"/>
    <col min="3858" max="3859" width="3.25" style="97" customWidth="1"/>
    <col min="3860" max="3860" width="2" style="97" customWidth="1"/>
    <col min="3861" max="3861" width="3.25" style="97" customWidth="1"/>
    <col min="3862" max="3862" width="2" style="97" customWidth="1"/>
    <col min="3863" max="3863" width="3.25" style="97" customWidth="1"/>
    <col min="3864" max="3864" width="2" style="97" customWidth="1"/>
    <col min="3865" max="3865" width="3.25" style="97" customWidth="1"/>
    <col min="3866" max="3866" width="2" style="97" customWidth="1"/>
    <col min="3867" max="3867" width="3.25" style="97" customWidth="1"/>
    <col min="3868" max="3868" width="2" style="97" customWidth="1"/>
    <col min="3869" max="3869" width="3.25" style="97" customWidth="1"/>
    <col min="3870" max="3870" width="2" style="97" customWidth="1"/>
    <col min="3871" max="3871" width="3.25" style="97" customWidth="1"/>
    <col min="3872" max="3872" width="14.375" style="97" customWidth="1"/>
    <col min="3873" max="4096" width="9" style="97"/>
    <col min="4097" max="4097" width="4.875" style="97" customWidth="1"/>
    <col min="4098" max="4098" width="4.375" style="97" customWidth="1"/>
    <col min="4099" max="4099" width="12.25" style="97" customWidth="1"/>
    <col min="4100" max="4100" width="3.25" style="97" customWidth="1"/>
    <col min="4101" max="4101" width="2" style="97" customWidth="1"/>
    <col min="4102" max="4103" width="3.25" style="97" customWidth="1"/>
    <col min="4104" max="4104" width="2" style="97" customWidth="1"/>
    <col min="4105" max="4106" width="3.25" style="97" customWidth="1"/>
    <col min="4107" max="4107" width="2" style="97" customWidth="1"/>
    <col min="4108" max="4109" width="3.25" style="97" customWidth="1"/>
    <col min="4110" max="4110" width="2" style="97" customWidth="1"/>
    <col min="4111" max="4112" width="3.25" style="97" customWidth="1"/>
    <col min="4113" max="4113" width="2" style="97" customWidth="1"/>
    <col min="4114" max="4115" width="3.25" style="97" customWidth="1"/>
    <col min="4116" max="4116" width="2" style="97" customWidth="1"/>
    <col min="4117" max="4117" width="3.25" style="97" customWidth="1"/>
    <col min="4118" max="4118" width="2" style="97" customWidth="1"/>
    <col min="4119" max="4119" width="3.25" style="97" customWidth="1"/>
    <col min="4120" max="4120" width="2" style="97" customWidth="1"/>
    <col min="4121" max="4121" width="3.25" style="97" customWidth="1"/>
    <col min="4122" max="4122" width="2" style="97" customWidth="1"/>
    <col min="4123" max="4123" width="3.25" style="97" customWidth="1"/>
    <col min="4124" max="4124" width="2" style="97" customWidth="1"/>
    <col min="4125" max="4125" width="3.25" style="97" customWidth="1"/>
    <col min="4126" max="4126" width="2" style="97" customWidth="1"/>
    <col min="4127" max="4127" width="3.25" style="97" customWidth="1"/>
    <col min="4128" max="4128" width="14.375" style="97" customWidth="1"/>
    <col min="4129" max="4352" width="9" style="97"/>
    <col min="4353" max="4353" width="4.875" style="97" customWidth="1"/>
    <col min="4354" max="4354" width="4.375" style="97" customWidth="1"/>
    <col min="4355" max="4355" width="12.25" style="97" customWidth="1"/>
    <col min="4356" max="4356" width="3.25" style="97" customWidth="1"/>
    <col min="4357" max="4357" width="2" style="97" customWidth="1"/>
    <col min="4358" max="4359" width="3.25" style="97" customWidth="1"/>
    <col min="4360" max="4360" width="2" style="97" customWidth="1"/>
    <col min="4361" max="4362" width="3.25" style="97" customWidth="1"/>
    <col min="4363" max="4363" width="2" style="97" customWidth="1"/>
    <col min="4364" max="4365" width="3.25" style="97" customWidth="1"/>
    <col min="4366" max="4366" width="2" style="97" customWidth="1"/>
    <col min="4367" max="4368" width="3.25" style="97" customWidth="1"/>
    <col min="4369" max="4369" width="2" style="97" customWidth="1"/>
    <col min="4370" max="4371" width="3.25" style="97" customWidth="1"/>
    <col min="4372" max="4372" width="2" style="97" customWidth="1"/>
    <col min="4373" max="4373" width="3.25" style="97" customWidth="1"/>
    <col min="4374" max="4374" width="2" style="97" customWidth="1"/>
    <col min="4375" max="4375" width="3.25" style="97" customWidth="1"/>
    <col min="4376" max="4376" width="2" style="97" customWidth="1"/>
    <col min="4377" max="4377" width="3.25" style="97" customWidth="1"/>
    <col min="4378" max="4378" width="2" style="97" customWidth="1"/>
    <col min="4379" max="4379" width="3.25" style="97" customWidth="1"/>
    <col min="4380" max="4380" width="2" style="97" customWidth="1"/>
    <col min="4381" max="4381" width="3.25" style="97" customWidth="1"/>
    <col min="4382" max="4382" width="2" style="97" customWidth="1"/>
    <col min="4383" max="4383" width="3.25" style="97" customWidth="1"/>
    <col min="4384" max="4384" width="14.375" style="97" customWidth="1"/>
    <col min="4385" max="4608" width="9" style="97"/>
    <col min="4609" max="4609" width="4.875" style="97" customWidth="1"/>
    <col min="4610" max="4610" width="4.375" style="97" customWidth="1"/>
    <col min="4611" max="4611" width="12.25" style="97" customWidth="1"/>
    <col min="4612" max="4612" width="3.25" style="97" customWidth="1"/>
    <col min="4613" max="4613" width="2" style="97" customWidth="1"/>
    <col min="4614" max="4615" width="3.25" style="97" customWidth="1"/>
    <col min="4616" max="4616" width="2" style="97" customWidth="1"/>
    <col min="4617" max="4618" width="3.25" style="97" customWidth="1"/>
    <col min="4619" max="4619" width="2" style="97" customWidth="1"/>
    <col min="4620" max="4621" width="3.25" style="97" customWidth="1"/>
    <col min="4622" max="4622" width="2" style="97" customWidth="1"/>
    <col min="4623" max="4624" width="3.25" style="97" customWidth="1"/>
    <col min="4625" max="4625" width="2" style="97" customWidth="1"/>
    <col min="4626" max="4627" width="3.25" style="97" customWidth="1"/>
    <col min="4628" max="4628" width="2" style="97" customWidth="1"/>
    <col min="4629" max="4629" width="3.25" style="97" customWidth="1"/>
    <col min="4630" max="4630" width="2" style="97" customWidth="1"/>
    <col min="4631" max="4631" width="3.25" style="97" customWidth="1"/>
    <col min="4632" max="4632" width="2" style="97" customWidth="1"/>
    <col min="4633" max="4633" width="3.25" style="97" customWidth="1"/>
    <col min="4634" max="4634" width="2" style="97" customWidth="1"/>
    <col min="4635" max="4635" width="3.25" style="97" customWidth="1"/>
    <col min="4636" max="4636" width="2" style="97" customWidth="1"/>
    <col min="4637" max="4637" width="3.25" style="97" customWidth="1"/>
    <col min="4638" max="4638" width="2" style="97" customWidth="1"/>
    <col min="4639" max="4639" width="3.25" style="97" customWidth="1"/>
    <col min="4640" max="4640" width="14.375" style="97" customWidth="1"/>
    <col min="4641" max="4864" width="9" style="97"/>
    <col min="4865" max="4865" width="4.875" style="97" customWidth="1"/>
    <col min="4866" max="4866" width="4.375" style="97" customWidth="1"/>
    <col min="4867" max="4867" width="12.25" style="97" customWidth="1"/>
    <col min="4868" max="4868" width="3.25" style="97" customWidth="1"/>
    <col min="4869" max="4869" width="2" style="97" customWidth="1"/>
    <col min="4870" max="4871" width="3.25" style="97" customWidth="1"/>
    <col min="4872" max="4872" width="2" style="97" customWidth="1"/>
    <col min="4873" max="4874" width="3.25" style="97" customWidth="1"/>
    <col min="4875" max="4875" width="2" style="97" customWidth="1"/>
    <col min="4876" max="4877" width="3.25" style="97" customWidth="1"/>
    <col min="4878" max="4878" width="2" style="97" customWidth="1"/>
    <col min="4879" max="4880" width="3.25" style="97" customWidth="1"/>
    <col min="4881" max="4881" width="2" style="97" customWidth="1"/>
    <col min="4882" max="4883" width="3.25" style="97" customWidth="1"/>
    <col min="4884" max="4884" width="2" style="97" customWidth="1"/>
    <col min="4885" max="4885" width="3.25" style="97" customWidth="1"/>
    <col min="4886" max="4886" width="2" style="97" customWidth="1"/>
    <col min="4887" max="4887" width="3.25" style="97" customWidth="1"/>
    <col min="4888" max="4888" width="2" style="97" customWidth="1"/>
    <col min="4889" max="4889" width="3.25" style="97" customWidth="1"/>
    <col min="4890" max="4890" width="2" style="97" customWidth="1"/>
    <col min="4891" max="4891" width="3.25" style="97" customWidth="1"/>
    <col min="4892" max="4892" width="2" style="97" customWidth="1"/>
    <col min="4893" max="4893" width="3.25" style="97" customWidth="1"/>
    <col min="4894" max="4894" width="2" style="97" customWidth="1"/>
    <col min="4895" max="4895" width="3.25" style="97" customWidth="1"/>
    <col min="4896" max="4896" width="14.375" style="97" customWidth="1"/>
    <col min="4897" max="5120" width="9" style="97"/>
    <col min="5121" max="5121" width="4.875" style="97" customWidth="1"/>
    <col min="5122" max="5122" width="4.375" style="97" customWidth="1"/>
    <col min="5123" max="5123" width="12.25" style="97" customWidth="1"/>
    <col min="5124" max="5124" width="3.25" style="97" customWidth="1"/>
    <col min="5125" max="5125" width="2" style="97" customWidth="1"/>
    <col min="5126" max="5127" width="3.25" style="97" customWidth="1"/>
    <col min="5128" max="5128" width="2" style="97" customWidth="1"/>
    <col min="5129" max="5130" width="3.25" style="97" customWidth="1"/>
    <col min="5131" max="5131" width="2" style="97" customWidth="1"/>
    <col min="5132" max="5133" width="3.25" style="97" customWidth="1"/>
    <col min="5134" max="5134" width="2" style="97" customWidth="1"/>
    <col min="5135" max="5136" width="3.25" style="97" customWidth="1"/>
    <col min="5137" max="5137" width="2" style="97" customWidth="1"/>
    <col min="5138" max="5139" width="3.25" style="97" customWidth="1"/>
    <col min="5140" max="5140" width="2" style="97" customWidth="1"/>
    <col min="5141" max="5141" width="3.25" style="97" customWidth="1"/>
    <col min="5142" max="5142" width="2" style="97" customWidth="1"/>
    <col min="5143" max="5143" width="3.25" style="97" customWidth="1"/>
    <col min="5144" max="5144" width="2" style="97" customWidth="1"/>
    <col min="5145" max="5145" width="3.25" style="97" customWidth="1"/>
    <col min="5146" max="5146" width="2" style="97" customWidth="1"/>
    <col min="5147" max="5147" width="3.25" style="97" customWidth="1"/>
    <col min="5148" max="5148" width="2" style="97" customWidth="1"/>
    <col min="5149" max="5149" width="3.25" style="97" customWidth="1"/>
    <col min="5150" max="5150" width="2" style="97" customWidth="1"/>
    <col min="5151" max="5151" width="3.25" style="97" customWidth="1"/>
    <col min="5152" max="5152" width="14.375" style="97" customWidth="1"/>
    <col min="5153" max="5376" width="9" style="97"/>
    <col min="5377" max="5377" width="4.875" style="97" customWidth="1"/>
    <col min="5378" max="5378" width="4.375" style="97" customWidth="1"/>
    <col min="5379" max="5379" width="12.25" style="97" customWidth="1"/>
    <col min="5380" max="5380" width="3.25" style="97" customWidth="1"/>
    <col min="5381" max="5381" width="2" style="97" customWidth="1"/>
    <col min="5382" max="5383" width="3.25" style="97" customWidth="1"/>
    <col min="5384" max="5384" width="2" style="97" customWidth="1"/>
    <col min="5385" max="5386" width="3.25" style="97" customWidth="1"/>
    <col min="5387" max="5387" width="2" style="97" customWidth="1"/>
    <col min="5388" max="5389" width="3.25" style="97" customWidth="1"/>
    <col min="5390" max="5390" width="2" style="97" customWidth="1"/>
    <col min="5391" max="5392" width="3.25" style="97" customWidth="1"/>
    <col min="5393" max="5393" width="2" style="97" customWidth="1"/>
    <col min="5394" max="5395" width="3.25" style="97" customWidth="1"/>
    <col min="5396" max="5396" width="2" style="97" customWidth="1"/>
    <col min="5397" max="5397" width="3.25" style="97" customWidth="1"/>
    <col min="5398" max="5398" width="2" style="97" customWidth="1"/>
    <col min="5399" max="5399" width="3.25" style="97" customWidth="1"/>
    <col min="5400" max="5400" width="2" style="97" customWidth="1"/>
    <col min="5401" max="5401" width="3.25" style="97" customWidth="1"/>
    <col min="5402" max="5402" width="2" style="97" customWidth="1"/>
    <col min="5403" max="5403" width="3.25" style="97" customWidth="1"/>
    <col min="5404" max="5404" width="2" style="97" customWidth="1"/>
    <col min="5405" max="5405" width="3.25" style="97" customWidth="1"/>
    <col min="5406" max="5406" width="2" style="97" customWidth="1"/>
    <col min="5407" max="5407" width="3.25" style="97" customWidth="1"/>
    <col min="5408" max="5408" width="14.375" style="97" customWidth="1"/>
    <col min="5409" max="5632" width="9" style="97"/>
    <col min="5633" max="5633" width="4.875" style="97" customWidth="1"/>
    <col min="5634" max="5634" width="4.375" style="97" customWidth="1"/>
    <col min="5635" max="5635" width="12.25" style="97" customWidth="1"/>
    <col min="5636" max="5636" width="3.25" style="97" customWidth="1"/>
    <col min="5637" max="5637" width="2" style="97" customWidth="1"/>
    <col min="5638" max="5639" width="3.25" style="97" customWidth="1"/>
    <col min="5640" max="5640" width="2" style="97" customWidth="1"/>
    <col min="5641" max="5642" width="3.25" style="97" customWidth="1"/>
    <col min="5643" max="5643" width="2" style="97" customWidth="1"/>
    <col min="5644" max="5645" width="3.25" style="97" customWidth="1"/>
    <col min="5646" max="5646" width="2" style="97" customWidth="1"/>
    <col min="5647" max="5648" width="3.25" style="97" customWidth="1"/>
    <col min="5649" max="5649" width="2" style="97" customWidth="1"/>
    <col min="5650" max="5651" width="3.25" style="97" customWidth="1"/>
    <col min="5652" max="5652" width="2" style="97" customWidth="1"/>
    <col min="5653" max="5653" width="3.25" style="97" customWidth="1"/>
    <col min="5654" max="5654" width="2" style="97" customWidth="1"/>
    <col min="5655" max="5655" width="3.25" style="97" customWidth="1"/>
    <col min="5656" max="5656" width="2" style="97" customWidth="1"/>
    <col min="5657" max="5657" width="3.25" style="97" customWidth="1"/>
    <col min="5658" max="5658" width="2" style="97" customWidth="1"/>
    <col min="5659" max="5659" width="3.25" style="97" customWidth="1"/>
    <col min="5660" max="5660" width="2" style="97" customWidth="1"/>
    <col min="5661" max="5661" width="3.25" style="97" customWidth="1"/>
    <col min="5662" max="5662" width="2" style="97" customWidth="1"/>
    <col min="5663" max="5663" width="3.25" style="97" customWidth="1"/>
    <col min="5664" max="5664" width="14.375" style="97" customWidth="1"/>
    <col min="5665" max="5888" width="9" style="97"/>
    <col min="5889" max="5889" width="4.875" style="97" customWidth="1"/>
    <col min="5890" max="5890" width="4.375" style="97" customWidth="1"/>
    <col min="5891" max="5891" width="12.25" style="97" customWidth="1"/>
    <col min="5892" max="5892" width="3.25" style="97" customWidth="1"/>
    <col min="5893" max="5893" width="2" style="97" customWidth="1"/>
    <col min="5894" max="5895" width="3.25" style="97" customWidth="1"/>
    <col min="5896" max="5896" width="2" style="97" customWidth="1"/>
    <col min="5897" max="5898" width="3.25" style="97" customWidth="1"/>
    <col min="5899" max="5899" width="2" style="97" customWidth="1"/>
    <col min="5900" max="5901" width="3.25" style="97" customWidth="1"/>
    <col min="5902" max="5902" width="2" style="97" customWidth="1"/>
    <col min="5903" max="5904" width="3.25" style="97" customWidth="1"/>
    <col min="5905" max="5905" width="2" style="97" customWidth="1"/>
    <col min="5906" max="5907" width="3.25" style="97" customWidth="1"/>
    <col min="5908" max="5908" width="2" style="97" customWidth="1"/>
    <col min="5909" max="5909" width="3.25" style="97" customWidth="1"/>
    <col min="5910" max="5910" width="2" style="97" customWidth="1"/>
    <col min="5911" max="5911" width="3.25" style="97" customWidth="1"/>
    <col min="5912" max="5912" width="2" style="97" customWidth="1"/>
    <col min="5913" max="5913" width="3.25" style="97" customWidth="1"/>
    <col min="5914" max="5914" width="2" style="97" customWidth="1"/>
    <col min="5915" max="5915" width="3.25" style="97" customWidth="1"/>
    <col min="5916" max="5916" width="2" style="97" customWidth="1"/>
    <col min="5917" max="5917" width="3.25" style="97" customWidth="1"/>
    <col min="5918" max="5918" width="2" style="97" customWidth="1"/>
    <col min="5919" max="5919" width="3.25" style="97" customWidth="1"/>
    <col min="5920" max="5920" width="14.375" style="97" customWidth="1"/>
    <col min="5921" max="6144" width="9" style="97"/>
    <col min="6145" max="6145" width="4.875" style="97" customWidth="1"/>
    <col min="6146" max="6146" width="4.375" style="97" customWidth="1"/>
    <col min="6147" max="6147" width="12.25" style="97" customWidth="1"/>
    <col min="6148" max="6148" width="3.25" style="97" customWidth="1"/>
    <col min="6149" max="6149" width="2" style="97" customWidth="1"/>
    <col min="6150" max="6151" width="3.25" style="97" customWidth="1"/>
    <col min="6152" max="6152" width="2" style="97" customWidth="1"/>
    <col min="6153" max="6154" width="3.25" style="97" customWidth="1"/>
    <col min="6155" max="6155" width="2" style="97" customWidth="1"/>
    <col min="6156" max="6157" width="3.25" style="97" customWidth="1"/>
    <col min="6158" max="6158" width="2" style="97" customWidth="1"/>
    <col min="6159" max="6160" width="3.25" style="97" customWidth="1"/>
    <col min="6161" max="6161" width="2" style="97" customWidth="1"/>
    <col min="6162" max="6163" width="3.25" style="97" customWidth="1"/>
    <col min="6164" max="6164" width="2" style="97" customWidth="1"/>
    <col min="6165" max="6165" width="3.25" style="97" customWidth="1"/>
    <col min="6166" max="6166" width="2" style="97" customWidth="1"/>
    <col min="6167" max="6167" width="3.25" style="97" customWidth="1"/>
    <col min="6168" max="6168" width="2" style="97" customWidth="1"/>
    <col min="6169" max="6169" width="3.25" style="97" customWidth="1"/>
    <col min="6170" max="6170" width="2" style="97" customWidth="1"/>
    <col min="6171" max="6171" width="3.25" style="97" customWidth="1"/>
    <col min="6172" max="6172" width="2" style="97" customWidth="1"/>
    <col min="6173" max="6173" width="3.25" style="97" customWidth="1"/>
    <col min="6174" max="6174" width="2" style="97" customWidth="1"/>
    <col min="6175" max="6175" width="3.25" style="97" customWidth="1"/>
    <col min="6176" max="6176" width="14.375" style="97" customWidth="1"/>
    <col min="6177" max="6400" width="9" style="97"/>
    <col min="6401" max="6401" width="4.875" style="97" customWidth="1"/>
    <col min="6402" max="6402" width="4.375" style="97" customWidth="1"/>
    <col min="6403" max="6403" width="12.25" style="97" customWidth="1"/>
    <col min="6404" max="6404" width="3.25" style="97" customWidth="1"/>
    <col min="6405" max="6405" width="2" style="97" customWidth="1"/>
    <col min="6406" max="6407" width="3.25" style="97" customWidth="1"/>
    <col min="6408" max="6408" width="2" style="97" customWidth="1"/>
    <col min="6409" max="6410" width="3.25" style="97" customWidth="1"/>
    <col min="6411" max="6411" width="2" style="97" customWidth="1"/>
    <col min="6412" max="6413" width="3.25" style="97" customWidth="1"/>
    <col min="6414" max="6414" width="2" style="97" customWidth="1"/>
    <col min="6415" max="6416" width="3.25" style="97" customWidth="1"/>
    <col min="6417" max="6417" width="2" style="97" customWidth="1"/>
    <col min="6418" max="6419" width="3.25" style="97" customWidth="1"/>
    <col min="6420" max="6420" width="2" style="97" customWidth="1"/>
    <col min="6421" max="6421" width="3.25" style="97" customWidth="1"/>
    <col min="6422" max="6422" width="2" style="97" customWidth="1"/>
    <col min="6423" max="6423" width="3.25" style="97" customWidth="1"/>
    <col min="6424" max="6424" width="2" style="97" customWidth="1"/>
    <col min="6425" max="6425" width="3.25" style="97" customWidth="1"/>
    <col min="6426" max="6426" width="2" style="97" customWidth="1"/>
    <col min="6427" max="6427" width="3.25" style="97" customWidth="1"/>
    <col min="6428" max="6428" width="2" style="97" customWidth="1"/>
    <col min="6429" max="6429" width="3.25" style="97" customWidth="1"/>
    <col min="6430" max="6430" width="2" style="97" customWidth="1"/>
    <col min="6431" max="6431" width="3.25" style="97" customWidth="1"/>
    <col min="6432" max="6432" width="14.375" style="97" customWidth="1"/>
    <col min="6433" max="6656" width="9" style="97"/>
    <col min="6657" max="6657" width="4.875" style="97" customWidth="1"/>
    <col min="6658" max="6658" width="4.375" style="97" customWidth="1"/>
    <col min="6659" max="6659" width="12.25" style="97" customWidth="1"/>
    <col min="6660" max="6660" width="3.25" style="97" customWidth="1"/>
    <col min="6661" max="6661" width="2" style="97" customWidth="1"/>
    <col min="6662" max="6663" width="3.25" style="97" customWidth="1"/>
    <col min="6664" max="6664" width="2" style="97" customWidth="1"/>
    <col min="6665" max="6666" width="3.25" style="97" customWidth="1"/>
    <col min="6667" max="6667" width="2" style="97" customWidth="1"/>
    <col min="6668" max="6669" width="3.25" style="97" customWidth="1"/>
    <col min="6670" max="6670" width="2" style="97" customWidth="1"/>
    <col min="6671" max="6672" width="3.25" style="97" customWidth="1"/>
    <col min="6673" max="6673" width="2" style="97" customWidth="1"/>
    <col min="6674" max="6675" width="3.25" style="97" customWidth="1"/>
    <col min="6676" max="6676" width="2" style="97" customWidth="1"/>
    <col min="6677" max="6677" width="3.25" style="97" customWidth="1"/>
    <col min="6678" max="6678" width="2" style="97" customWidth="1"/>
    <col min="6679" max="6679" width="3.25" style="97" customWidth="1"/>
    <col min="6680" max="6680" width="2" style="97" customWidth="1"/>
    <col min="6681" max="6681" width="3.25" style="97" customWidth="1"/>
    <col min="6682" max="6682" width="2" style="97" customWidth="1"/>
    <col min="6683" max="6683" width="3.25" style="97" customWidth="1"/>
    <col min="6684" max="6684" width="2" style="97" customWidth="1"/>
    <col min="6685" max="6685" width="3.25" style="97" customWidth="1"/>
    <col min="6686" max="6686" width="2" style="97" customWidth="1"/>
    <col min="6687" max="6687" width="3.25" style="97" customWidth="1"/>
    <col min="6688" max="6688" width="14.375" style="97" customWidth="1"/>
    <col min="6689" max="6912" width="9" style="97"/>
    <col min="6913" max="6913" width="4.875" style="97" customWidth="1"/>
    <col min="6914" max="6914" width="4.375" style="97" customWidth="1"/>
    <col min="6915" max="6915" width="12.25" style="97" customWidth="1"/>
    <col min="6916" max="6916" width="3.25" style="97" customWidth="1"/>
    <col min="6917" max="6917" width="2" style="97" customWidth="1"/>
    <col min="6918" max="6919" width="3.25" style="97" customWidth="1"/>
    <col min="6920" max="6920" width="2" style="97" customWidth="1"/>
    <col min="6921" max="6922" width="3.25" style="97" customWidth="1"/>
    <col min="6923" max="6923" width="2" style="97" customWidth="1"/>
    <col min="6924" max="6925" width="3.25" style="97" customWidth="1"/>
    <col min="6926" max="6926" width="2" style="97" customWidth="1"/>
    <col min="6927" max="6928" width="3.25" style="97" customWidth="1"/>
    <col min="6929" max="6929" width="2" style="97" customWidth="1"/>
    <col min="6930" max="6931" width="3.25" style="97" customWidth="1"/>
    <col min="6932" max="6932" width="2" style="97" customWidth="1"/>
    <col min="6933" max="6933" width="3.25" style="97" customWidth="1"/>
    <col min="6934" max="6934" width="2" style="97" customWidth="1"/>
    <col min="6935" max="6935" width="3.25" style="97" customWidth="1"/>
    <col min="6936" max="6936" width="2" style="97" customWidth="1"/>
    <col min="6937" max="6937" width="3.25" style="97" customWidth="1"/>
    <col min="6938" max="6938" width="2" style="97" customWidth="1"/>
    <col min="6939" max="6939" width="3.25" style="97" customWidth="1"/>
    <col min="6940" max="6940" width="2" style="97" customWidth="1"/>
    <col min="6941" max="6941" width="3.25" style="97" customWidth="1"/>
    <col min="6942" max="6942" width="2" style="97" customWidth="1"/>
    <col min="6943" max="6943" width="3.25" style="97" customWidth="1"/>
    <col min="6944" max="6944" width="14.375" style="97" customWidth="1"/>
    <col min="6945" max="7168" width="9" style="97"/>
    <col min="7169" max="7169" width="4.875" style="97" customWidth="1"/>
    <col min="7170" max="7170" width="4.375" style="97" customWidth="1"/>
    <col min="7171" max="7171" width="12.25" style="97" customWidth="1"/>
    <col min="7172" max="7172" width="3.25" style="97" customWidth="1"/>
    <col min="7173" max="7173" width="2" style="97" customWidth="1"/>
    <col min="7174" max="7175" width="3.25" style="97" customWidth="1"/>
    <col min="7176" max="7176" width="2" style="97" customWidth="1"/>
    <col min="7177" max="7178" width="3.25" style="97" customWidth="1"/>
    <col min="7179" max="7179" width="2" style="97" customWidth="1"/>
    <col min="7180" max="7181" width="3.25" style="97" customWidth="1"/>
    <col min="7182" max="7182" width="2" style="97" customWidth="1"/>
    <col min="7183" max="7184" width="3.25" style="97" customWidth="1"/>
    <col min="7185" max="7185" width="2" style="97" customWidth="1"/>
    <col min="7186" max="7187" width="3.25" style="97" customWidth="1"/>
    <col min="7188" max="7188" width="2" style="97" customWidth="1"/>
    <col min="7189" max="7189" width="3.25" style="97" customWidth="1"/>
    <col min="7190" max="7190" width="2" style="97" customWidth="1"/>
    <col min="7191" max="7191" width="3.25" style="97" customWidth="1"/>
    <col min="7192" max="7192" width="2" style="97" customWidth="1"/>
    <col min="7193" max="7193" width="3.25" style="97" customWidth="1"/>
    <col min="7194" max="7194" width="2" style="97" customWidth="1"/>
    <col min="7195" max="7195" width="3.25" style="97" customWidth="1"/>
    <col min="7196" max="7196" width="2" style="97" customWidth="1"/>
    <col min="7197" max="7197" width="3.25" style="97" customWidth="1"/>
    <col min="7198" max="7198" width="2" style="97" customWidth="1"/>
    <col min="7199" max="7199" width="3.25" style="97" customWidth="1"/>
    <col min="7200" max="7200" width="14.375" style="97" customWidth="1"/>
    <col min="7201" max="7424" width="9" style="97"/>
    <col min="7425" max="7425" width="4.875" style="97" customWidth="1"/>
    <col min="7426" max="7426" width="4.375" style="97" customWidth="1"/>
    <col min="7427" max="7427" width="12.25" style="97" customWidth="1"/>
    <col min="7428" max="7428" width="3.25" style="97" customWidth="1"/>
    <col min="7429" max="7429" width="2" style="97" customWidth="1"/>
    <col min="7430" max="7431" width="3.25" style="97" customWidth="1"/>
    <col min="7432" max="7432" width="2" style="97" customWidth="1"/>
    <col min="7433" max="7434" width="3.25" style="97" customWidth="1"/>
    <col min="7435" max="7435" width="2" style="97" customWidth="1"/>
    <col min="7436" max="7437" width="3.25" style="97" customWidth="1"/>
    <col min="7438" max="7438" width="2" style="97" customWidth="1"/>
    <col min="7439" max="7440" width="3.25" style="97" customWidth="1"/>
    <col min="7441" max="7441" width="2" style="97" customWidth="1"/>
    <col min="7442" max="7443" width="3.25" style="97" customWidth="1"/>
    <col min="7444" max="7444" width="2" style="97" customWidth="1"/>
    <col min="7445" max="7445" width="3.25" style="97" customWidth="1"/>
    <col min="7446" max="7446" width="2" style="97" customWidth="1"/>
    <col min="7447" max="7447" width="3.25" style="97" customWidth="1"/>
    <col min="7448" max="7448" width="2" style="97" customWidth="1"/>
    <col min="7449" max="7449" width="3.25" style="97" customWidth="1"/>
    <col min="7450" max="7450" width="2" style="97" customWidth="1"/>
    <col min="7451" max="7451" width="3.25" style="97" customWidth="1"/>
    <col min="7452" max="7452" width="2" style="97" customWidth="1"/>
    <col min="7453" max="7453" width="3.25" style="97" customWidth="1"/>
    <col min="7454" max="7454" width="2" style="97" customWidth="1"/>
    <col min="7455" max="7455" width="3.25" style="97" customWidth="1"/>
    <col min="7456" max="7456" width="14.375" style="97" customWidth="1"/>
    <col min="7457" max="7680" width="9" style="97"/>
    <col min="7681" max="7681" width="4.875" style="97" customWidth="1"/>
    <col min="7682" max="7682" width="4.375" style="97" customWidth="1"/>
    <col min="7683" max="7683" width="12.25" style="97" customWidth="1"/>
    <col min="7684" max="7684" width="3.25" style="97" customWidth="1"/>
    <col min="7685" max="7685" width="2" style="97" customWidth="1"/>
    <col min="7686" max="7687" width="3.25" style="97" customWidth="1"/>
    <col min="7688" max="7688" width="2" style="97" customWidth="1"/>
    <col min="7689" max="7690" width="3.25" style="97" customWidth="1"/>
    <col min="7691" max="7691" width="2" style="97" customWidth="1"/>
    <col min="7692" max="7693" width="3.25" style="97" customWidth="1"/>
    <col min="7694" max="7694" width="2" style="97" customWidth="1"/>
    <col min="7695" max="7696" width="3.25" style="97" customWidth="1"/>
    <col min="7697" max="7697" width="2" style="97" customWidth="1"/>
    <col min="7698" max="7699" width="3.25" style="97" customWidth="1"/>
    <col min="7700" max="7700" width="2" style="97" customWidth="1"/>
    <col min="7701" max="7701" width="3.25" style="97" customWidth="1"/>
    <col min="7702" max="7702" width="2" style="97" customWidth="1"/>
    <col min="7703" max="7703" width="3.25" style="97" customWidth="1"/>
    <col min="7704" max="7704" width="2" style="97" customWidth="1"/>
    <col min="7705" max="7705" width="3.25" style="97" customWidth="1"/>
    <col min="7706" max="7706" width="2" style="97" customWidth="1"/>
    <col min="7707" max="7707" width="3.25" style="97" customWidth="1"/>
    <col min="7708" max="7708" width="2" style="97" customWidth="1"/>
    <col min="7709" max="7709" width="3.25" style="97" customWidth="1"/>
    <col min="7710" max="7710" width="2" style="97" customWidth="1"/>
    <col min="7711" max="7711" width="3.25" style="97" customWidth="1"/>
    <col min="7712" max="7712" width="14.375" style="97" customWidth="1"/>
    <col min="7713" max="7936" width="9" style="97"/>
    <col min="7937" max="7937" width="4.875" style="97" customWidth="1"/>
    <col min="7938" max="7938" width="4.375" style="97" customWidth="1"/>
    <col min="7939" max="7939" width="12.25" style="97" customWidth="1"/>
    <col min="7940" max="7940" width="3.25" style="97" customWidth="1"/>
    <col min="7941" max="7941" width="2" style="97" customWidth="1"/>
    <col min="7942" max="7943" width="3.25" style="97" customWidth="1"/>
    <col min="7944" max="7944" width="2" style="97" customWidth="1"/>
    <col min="7945" max="7946" width="3.25" style="97" customWidth="1"/>
    <col min="7947" max="7947" width="2" style="97" customWidth="1"/>
    <col min="7948" max="7949" width="3.25" style="97" customWidth="1"/>
    <col min="7950" max="7950" width="2" style="97" customWidth="1"/>
    <col min="7951" max="7952" width="3.25" style="97" customWidth="1"/>
    <col min="7953" max="7953" width="2" style="97" customWidth="1"/>
    <col min="7954" max="7955" width="3.25" style="97" customWidth="1"/>
    <col min="7956" max="7956" width="2" style="97" customWidth="1"/>
    <col min="7957" max="7957" width="3.25" style="97" customWidth="1"/>
    <col min="7958" max="7958" width="2" style="97" customWidth="1"/>
    <col min="7959" max="7959" width="3.25" style="97" customWidth="1"/>
    <col min="7960" max="7960" width="2" style="97" customWidth="1"/>
    <col min="7961" max="7961" width="3.25" style="97" customWidth="1"/>
    <col min="7962" max="7962" width="2" style="97" customWidth="1"/>
    <col min="7963" max="7963" width="3.25" style="97" customWidth="1"/>
    <col min="7964" max="7964" width="2" style="97" customWidth="1"/>
    <col min="7965" max="7965" width="3.25" style="97" customWidth="1"/>
    <col min="7966" max="7966" width="2" style="97" customWidth="1"/>
    <col min="7967" max="7967" width="3.25" style="97" customWidth="1"/>
    <col min="7968" max="7968" width="14.375" style="97" customWidth="1"/>
    <col min="7969" max="8192" width="9" style="97"/>
    <col min="8193" max="8193" width="4.875" style="97" customWidth="1"/>
    <col min="8194" max="8194" width="4.375" style="97" customWidth="1"/>
    <col min="8195" max="8195" width="12.25" style="97" customWidth="1"/>
    <col min="8196" max="8196" width="3.25" style="97" customWidth="1"/>
    <col min="8197" max="8197" width="2" style="97" customWidth="1"/>
    <col min="8198" max="8199" width="3.25" style="97" customWidth="1"/>
    <col min="8200" max="8200" width="2" style="97" customWidth="1"/>
    <col min="8201" max="8202" width="3.25" style="97" customWidth="1"/>
    <col min="8203" max="8203" width="2" style="97" customWidth="1"/>
    <col min="8204" max="8205" width="3.25" style="97" customWidth="1"/>
    <col min="8206" max="8206" width="2" style="97" customWidth="1"/>
    <col min="8207" max="8208" width="3.25" style="97" customWidth="1"/>
    <col min="8209" max="8209" width="2" style="97" customWidth="1"/>
    <col min="8210" max="8211" width="3.25" style="97" customWidth="1"/>
    <col min="8212" max="8212" width="2" style="97" customWidth="1"/>
    <col min="8213" max="8213" width="3.25" style="97" customWidth="1"/>
    <col min="8214" max="8214" width="2" style="97" customWidth="1"/>
    <col min="8215" max="8215" width="3.25" style="97" customWidth="1"/>
    <col min="8216" max="8216" width="2" style="97" customWidth="1"/>
    <col min="8217" max="8217" width="3.25" style="97" customWidth="1"/>
    <col min="8218" max="8218" width="2" style="97" customWidth="1"/>
    <col min="8219" max="8219" width="3.25" style="97" customWidth="1"/>
    <col min="8220" max="8220" width="2" style="97" customWidth="1"/>
    <col min="8221" max="8221" width="3.25" style="97" customWidth="1"/>
    <col min="8222" max="8222" width="2" style="97" customWidth="1"/>
    <col min="8223" max="8223" width="3.25" style="97" customWidth="1"/>
    <col min="8224" max="8224" width="14.375" style="97" customWidth="1"/>
    <col min="8225" max="8448" width="9" style="97"/>
    <col min="8449" max="8449" width="4.875" style="97" customWidth="1"/>
    <col min="8450" max="8450" width="4.375" style="97" customWidth="1"/>
    <col min="8451" max="8451" width="12.25" style="97" customWidth="1"/>
    <col min="8452" max="8452" width="3.25" style="97" customWidth="1"/>
    <col min="8453" max="8453" width="2" style="97" customWidth="1"/>
    <col min="8454" max="8455" width="3.25" style="97" customWidth="1"/>
    <col min="8456" max="8456" width="2" style="97" customWidth="1"/>
    <col min="8457" max="8458" width="3.25" style="97" customWidth="1"/>
    <col min="8459" max="8459" width="2" style="97" customWidth="1"/>
    <col min="8460" max="8461" width="3.25" style="97" customWidth="1"/>
    <col min="8462" max="8462" width="2" style="97" customWidth="1"/>
    <col min="8463" max="8464" width="3.25" style="97" customWidth="1"/>
    <col min="8465" max="8465" width="2" style="97" customWidth="1"/>
    <col min="8466" max="8467" width="3.25" style="97" customWidth="1"/>
    <col min="8468" max="8468" width="2" style="97" customWidth="1"/>
    <col min="8469" max="8469" width="3.25" style="97" customWidth="1"/>
    <col min="8470" max="8470" width="2" style="97" customWidth="1"/>
    <col min="8471" max="8471" width="3.25" style="97" customWidth="1"/>
    <col min="8472" max="8472" width="2" style="97" customWidth="1"/>
    <col min="8473" max="8473" width="3.25" style="97" customWidth="1"/>
    <col min="8474" max="8474" width="2" style="97" customWidth="1"/>
    <col min="8475" max="8475" width="3.25" style="97" customWidth="1"/>
    <col min="8476" max="8476" width="2" style="97" customWidth="1"/>
    <col min="8477" max="8477" width="3.25" style="97" customWidth="1"/>
    <col min="8478" max="8478" width="2" style="97" customWidth="1"/>
    <col min="8479" max="8479" width="3.25" style="97" customWidth="1"/>
    <col min="8480" max="8480" width="14.375" style="97" customWidth="1"/>
    <col min="8481" max="8704" width="9" style="97"/>
    <col min="8705" max="8705" width="4.875" style="97" customWidth="1"/>
    <col min="8706" max="8706" width="4.375" style="97" customWidth="1"/>
    <col min="8707" max="8707" width="12.25" style="97" customWidth="1"/>
    <col min="8708" max="8708" width="3.25" style="97" customWidth="1"/>
    <col min="8709" max="8709" width="2" style="97" customWidth="1"/>
    <col min="8710" max="8711" width="3.25" style="97" customWidth="1"/>
    <col min="8712" max="8712" width="2" style="97" customWidth="1"/>
    <col min="8713" max="8714" width="3.25" style="97" customWidth="1"/>
    <col min="8715" max="8715" width="2" style="97" customWidth="1"/>
    <col min="8716" max="8717" width="3.25" style="97" customWidth="1"/>
    <col min="8718" max="8718" width="2" style="97" customWidth="1"/>
    <col min="8719" max="8720" width="3.25" style="97" customWidth="1"/>
    <col min="8721" max="8721" width="2" style="97" customWidth="1"/>
    <col min="8722" max="8723" width="3.25" style="97" customWidth="1"/>
    <col min="8724" max="8724" width="2" style="97" customWidth="1"/>
    <col min="8725" max="8725" width="3.25" style="97" customWidth="1"/>
    <col min="8726" max="8726" width="2" style="97" customWidth="1"/>
    <col min="8727" max="8727" width="3.25" style="97" customWidth="1"/>
    <col min="8728" max="8728" width="2" style="97" customWidth="1"/>
    <col min="8729" max="8729" width="3.25" style="97" customWidth="1"/>
    <col min="8730" max="8730" width="2" style="97" customWidth="1"/>
    <col min="8731" max="8731" width="3.25" style="97" customWidth="1"/>
    <col min="8732" max="8732" width="2" style="97" customWidth="1"/>
    <col min="8733" max="8733" width="3.25" style="97" customWidth="1"/>
    <col min="8734" max="8734" width="2" style="97" customWidth="1"/>
    <col min="8735" max="8735" width="3.25" style="97" customWidth="1"/>
    <col min="8736" max="8736" width="14.375" style="97" customWidth="1"/>
    <col min="8737" max="8960" width="9" style="97"/>
    <col min="8961" max="8961" width="4.875" style="97" customWidth="1"/>
    <col min="8962" max="8962" width="4.375" style="97" customWidth="1"/>
    <col min="8963" max="8963" width="12.25" style="97" customWidth="1"/>
    <col min="8964" max="8964" width="3.25" style="97" customWidth="1"/>
    <col min="8965" max="8965" width="2" style="97" customWidth="1"/>
    <col min="8966" max="8967" width="3.25" style="97" customWidth="1"/>
    <col min="8968" max="8968" width="2" style="97" customWidth="1"/>
    <col min="8969" max="8970" width="3.25" style="97" customWidth="1"/>
    <col min="8971" max="8971" width="2" style="97" customWidth="1"/>
    <col min="8972" max="8973" width="3.25" style="97" customWidth="1"/>
    <col min="8974" max="8974" width="2" style="97" customWidth="1"/>
    <col min="8975" max="8976" width="3.25" style="97" customWidth="1"/>
    <col min="8977" max="8977" width="2" style="97" customWidth="1"/>
    <col min="8978" max="8979" width="3.25" style="97" customWidth="1"/>
    <col min="8980" max="8980" width="2" style="97" customWidth="1"/>
    <col min="8981" max="8981" width="3.25" style="97" customWidth="1"/>
    <col min="8982" max="8982" width="2" style="97" customWidth="1"/>
    <col min="8983" max="8983" width="3.25" style="97" customWidth="1"/>
    <col min="8984" max="8984" width="2" style="97" customWidth="1"/>
    <col min="8985" max="8985" width="3.25" style="97" customWidth="1"/>
    <col min="8986" max="8986" width="2" style="97" customWidth="1"/>
    <col min="8987" max="8987" width="3.25" style="97" customWidth="1"/>
    <col min="8988" max="8988" width="2" style="97" customWidth="1"/>
    <col min="8989" max="8989" width="3.25" style="97" customWidth="1"/>
    <col min="8990" max="8990" width="2" style="97" customWidth="1"/>
    <col min="8991" max="8991" width="3.25" style="97" customWidth="1"/>
    <col min="8992" max="8992" width="14.375" style="97" customWidth="1"/>
    <col min="8993" max="9216" width="9" style="97"/>
    <col min="9217" max="9217" width="4.875" style="97" customWidth="1"/>
    <col min="9218" max="9218" width="4.375" style="97" customWidth="1"/>
    <col min="9219" max="9219" width="12.25" style="97" customWidth="1"/>
    <col min="9220" max="9220" width="3.25" style="97" customWidth="1"/>
    <col min="9221" max="9221" width="2" style="97" customWidth="1"/>
    <col min="9222" max="9223" width="3.25" style="97" customWidth="1"/>
    <col min="9224" max="9224" width="2" style="97" customWidth="1"/>
    <col min="9225" max="9226" width="3.25" style="97" customWidth="1"/>
    <col min="9227" max="9227" width="2" style="97" customWidth="1"/>
    <col min="9228" max="9229" width="3.25" style="97" customWidth="1"/>
    <col min="9230" max="9230" width="2" style="97" customWidth="1"/>
    <col min="9231" max="9232" width="3.25" style="97" customWidth="1"/>
    <col min="9233" max="9233" width="2" style="97" customWidth="1"/>
    <col min="9234" max="9235" width="3.25" style="97" customWidth="1"/>
    <col min="9236" max="9236" width="2" style="97" customWidth="1"/>
    <col min="9237" max="9237" width="3.25" style="97" customWidth="1"/>
    <col min="9238" max="9238" width="2" style="97" customWidth="1"/>
    <col min="9239" max="9239" width="3.25" style="97" customWidth="1"/>
    <col min="9240" max="9240" width="2" style="97" customWidth="1"/>
    <col min="9241" max="9241" width="3.25" style="97" customWidth="1"/>
    <col min="9242" max="9242" width="2" style="97" customWidth="1"/>
    <col min="9243" max="9243" width="3.25" style="97" customWidth="1"/>
    <col min="9244" max="9244" width="2" style="97" customWidth="1"/>
    <col min="9245" max="9245" width="3.25" style="97" customWidth="1"/>
    <col min="9246" max="9246" width="2" style="97" customWidth="1"/>
    <col min="9247" max="9247" width="3.25" style="97" customWidth="1"/>
    <col min="9248" max="9248" width="14.375" style="97" customWidth="1"/>
    <col min="9249" max="9472" width="9" style="97"/>
    <col min="9473" max="9473" width="4.875" style="97" customWidth="1"/>
    <col min="9474" max="9474" width="4.375" style="97" customWidth="1"/>
    <col min="9475" max="9475" width="12.25" style="97" customWidth="1"/>
    <col min="9476" max="9476" width="3.25" style="97" customWidth="1"/>
    <col min="9477" max="9477" width="2" style="97" customWidth="1"/>
    <col min="9478" max="9479" width="3.25" style="97" customWidth="1"/>
    <col min="9480" max="9480" width="2" style="97" customWidth="1"/>
    <col min="9481" max="9482" width="3.25" style="97" customWidth="1"/>
    <col min="9483" max="9483" width="2" style="97" customWidth="1"/>
    <col min="9484" max="9485" width="3.25" style="97" customWidth="1"/>
    <col min="9486" max="9486" width="2" style="97" customWidth="1"/>
    <col min="9487" max="9488" width="3.25" style="97" customWidth="1"/>
    <col min="9489" max="9489" width="2" style="97" customWidth="1"/>
    <col min="9490" max="9491" width="3.25" style="97" customWidth="1"/>
    <col min="9492" max="9492" width="2" style="97" customWidth="1"/>
    <col min="9493" max="9493" width="3.25" style="97" customWidth="1"/>
    <col min="9494" max="9494" width="2" style="97" customWidth="1"/>
    <col min="9495" max="9495" width="3.25" style="97" customWidth="1"/>
    <col min="9496" max="9496" width="2" style="97" customWidth="1"/>
    <col min="9497" max="9497" width="3.25" style="97" customWidth="1"/>
    <col min="9498" max="9498" width="2" style="97" customWidth="1"/>
    <col min="9499" max="9499" width="3.25" style="97" customWidth="1"/>
    <col min="9500" max="9500" width="2" style="97" customWidth="1"/>
    <col min="9501" max="9501" width="3.25" style="97" customWidth="1"/>
    <col min="9502" max="9502" width="2" style="97" customWidth="1"/>
    <col min="9503" max="9503" width="3.25" style="97" customWidth="1"/>
    <col min="9504" max="9504" width="14.375" style="97" customWidth="1"/>
    <col min="9505" max="9728" width="9" style="97"/>
    <col min="9729" max="9729" width="4.875" style="97" customWidth="1"/>
    <col min="9730" max="9730" width="4.375" style="97" customWidth="1"/>
    <col min="9731" max="9731" width="12.25" style="97" customWidth="1"/>
    <col min="9732" max="9732" width="3.25" style="97" customWidth="1"/>
    <col min="9733" max="9733" width="2" style="97" customWidth="1"/>
    <col min="9734" max="9735" width="3.25" style="97" customWidth="1"/>
    <col min="9736" max="9736" width="2" style="97" customWidth="1"/>
    <col min="9737" max="9738" width="3.25" style="97" customWidth="1"/>
    <col min="9739" max="9739" width="2" style="97" customWidth="1"/>
    <col min="9740" max="9741" width="3.25" style="97" customWidth="1"/>
    <col min="9742" max="9742" width="2" style="97" customWidth="1"/>
    <col min="9743" max="9744" width="3.25" style="97" customWidth="1"/>
    <col min="9745" max="9745" width="2" style="97" customWidth="1"/>
    <col min="9746" max="9747" width="3.25" style="97" customWidth="1"/>
    <col min="9748" max="9748" width="2" style="97" customWidth="1"/>
    <col min="9749" max="9749" width="3.25" style="97" customWidth="1"/>
    <col min="9750" max="9750" width="2" style="97" customWidth="1"/>
    <col min="9751" max="9751" width="3.25" style="97" customWidth="1"/>
    <col min="9752" max="9752" width="2" style="97" customWidth="1"/>
    <col min="9753" max="9753" width="3.25" style="97" customWidth="1"/>
    <col min="9754" max="9754" width="2" style="97" customWidth="1"/>
    <col min="9755" max="9755" width="3.25" style="97" customWidth="1"/>
    <col min="9756" max="9756" width="2" style="97" customWidth="1"/>
    <col min="9757" max="9757" width="3.25" style="97" customWidth="1"/>
    <col min="9758" max="9758" width="2" style="97" customWidth="1"/>
    <col min="9759" max="9759" width="3.25" style="97" customWidth="1"/>
    <col min="9760" max="9760" width="14.375" style="97" customWidth="1"/>
    <col min="9761" max="9984" width="9" style="97"/>
    <col min="9985" max="9985" width="4.875" style="97" customWidth="1"/>
    <col min="9986" max="9986" width="4.375" style="97" customWidth="1"/>
    <col min="9987" max="9987" width="12.25" style="97" customWidth="1"/>
    <col min="9988" max="9988" width="3.25" style="97" customWidth="1"/>
    <col min="9989" max="9989" width="2" style="97" customWidth="1"/>
    <col min="9990" max="9991" width="3.25" style="97" customWidth="1"/>
    <col min="9992" max="9992" width="2" style="97" customWidth="1"/>
    <col min="9993" max="9994" width="3.25" style="97" customWidth="1"/>
    <col min="9995" max="9995" width="2" style="97" customWidth="1"/>
    <col min="9996" max="9997" width="3.25" style="97" customWidth="1"/>
    <col min="9998" max="9998" width="2" style="97" customWidth="1"/>
    <col min="9999" max="10000" width="3.25" style="97" customWidth="1"/>
    <col min="10001" max="10001" width="2" style="97" customWidth="1"/>
    <col min="10002" max="10003" width="3.25" style="97" customWidth="1"/>
    <col min="10004" max="10004" width="2" style="97" customWidth="1"/>
    <col min="10005" max="10005" width="3.25" style="97" customWidth="1"/>
    <col min="10006" max="10006" width="2" style="97" customWidth="1"/>
    <col min="10007" max="10007" width="3.25" style="97" customWidth="1"/>
    <col min="10008" max="10008" width="2" style="97" customWidth="1"/>
    <col min="10009" max="10009" width="3.25" style="97" customWidth="1"/>
    <col min="10010" max="10010" width="2" style="97" customWidth="1"/>
    <col min="10011" max="10011" width="3.25" style="97" customWidth="1"/>
    <col min="10012" max="10012" width="2" style="97" customWidth="1"/>
    <col min="10013" max="10013" width="3.25" style="97" customWidth="1"/>
    <col min="10014" max="10014" width="2" style="97" customWidth="1"/>
    <col min="10015" max="10015" width="3.25" style="97" customWidth="1"/>
    <col min="10016" max="10016" width="14.375" style="97" customWidth="1"/>
    <col min="10017" max="10240" width="9" style="97"/>
    <col min="10241" max="10241" width="4.875" style="97" customWidth="1"/>
    <col min="10242" max="10242" width="4.375" style="97" customWidth="1"/>
    <col min="10243" max="10243" width="12.25" style="97" customWidth="1"/>
    <col min="10244" max="10244" width="3.25" style="97" customWidth="1"/>
    <col min="10245" max="10245" width="2" style="97" customWidth="1"/>
    <col min="10246" max="10247" width="3.25" style="97" customWidth="1"/>
    <col min="10248" max="10248" width="2" style="97" customWidth="1"/>
    <col min="10249" max="10250" width="3.25" style="97" customWidth="1"/>
    <col min="10251" max="10251" width="2" style="97" customWidth="1"/>
    <col min="10252" max="10253" width="3.25" style="97" customWidth="1"/>
    <col min="10254" max="10254" width="2" style="97" customWidth="1"/>
    <col min="10255" max="10256" width="3.25" style="97" customWidth="1"/>
    <col min="10257" max="10257" width="2" style="97" customWidth="1"/>
    <col min="10258" max="10259" width="3.25" style="97" customWidth="1"/>
    <col min="10260" max="10260" width="2" style="97" customWidth="1"/>
    <col min="10261" max="10261" width="3.25" style="97" customWidth="1"/>
    <col min="10262" max="10262" width="2" style="97" customWidth="1"/>
    <col min="10263" max="10263" width="3.25" style="97" customWidth="1"/>
    <col min="10264" max="10264" width="2" style="97" customWidth="1"/>
    <col min="10265" max="10265" width="3.25" style="97" customWidth="1"/>
    <col min="10266" max="10266" width="2" style="97" customWidth="1"/>
    <col min="10267" max="10267" width="3.25" style="97" customWidth="1"/>
    <col min="10268" max="10268" width="2" style="97" customWidth="1"/>
    <col min="10269" max="10269" width="3.25" style="97" customWidth="1"/>
    <col min="10270" max="10270" width="2" style="97" customWidth="1"/>
    <col min="10271" max="10271" width="3.25" style="97" customWidth="1"/>
    <col min="10272" max="10272" width="14.375" style="97" customWidth="1"/>
    <col min="10273" max="10496" width="9" style="97"/>
    <col min="10497" max="10497" width="4.875" style="97" customWidth="1"/>
    <col min="10498" max="10498" width="4.375" style="97" customWidth="1"/>
    <col min="10499" max="10499" width="12.25" style="97" customWidth="1"/>
    <col min="10500" max="10500" width="3.25" style="97" customWidth="1"/>
    <col min="10501" max="10501" width="2" style="97" customWidth="1"/>
    <col min="10502" max="10503" width="3.25" style="97" customWidth="1"/>
    <col min="10504" max="10504" width="2" style="97" customWidth="1"/>
    <col min="10505" max="10506" width="3.25" style="97" customWidth="1"/>
    <col min="10507" max="10507" width="2" style="97" customWidth="1"/>
    <col min="10508" max="10509" width="3.25" style="97" customWidth="1"/>
    <col min="10510" max="10510" width="2" style="97" customWidth="1"/>
    <col min="10511" max="10512" width="3.25" style="97" customWidth="1"/>
    <col min="10513" max="10513" width="2" style="97" customWidth="1"/>
    <col min="10514" max="10515" width="3.25" style="97" customWidth="1"/>
    <col min="10516" max="10516" width="2" style="97" customWidth="1"/>
    <col min="10517" max="10517" width="3.25" style="97" customWidth="1"/>
    <col min="10518" max="10518" width="2" style="97" customWidth="1"/>
    <col min="10519" max="10519" width="3.25" style="97" customWidth="1"/>
    <col min="10520" max="10520" width="2" style="97" customWidth="1"/>
    <col min="10521" max="10521" width="3.25" style="97" customWidth="1"/>
    <col min="10522" max="10522" width="2" style="97" customWidth="1"/>
    <col min="10523" max="10523" width="3.25" style="97" customWidth="1"/>
    <col min="10524" max="10524" width="2" style="97" customWidth="1"/>
    <col min="10525" max="10525" width="3.25" style="97" customWidth="1"/>
    <col min="10526" max="10526" width="2" style="97" customWidth="1"/>
    <col min="10527" max="10527" width="3.25" style="97" customWidth="1"/>
    <col min="10528" max="10528" width="14.375" style="97" customWidth="1"/>
    <col min="10529" max="10752" width="9" style="97"/>
    <col min="10753" max="10753" width="4.875" style="97" customWidth="1"/>
    <col min="10754" max="10754" width="4.375" style="97" customWidth="1"/>
    <col min="10755" max="10755" width="12.25" style="97" customWidth="1"/>
    <col min="10756" max="10756" width="3.25" style="97" customWidth="1"/>
    <col min="10757" max="10757" width="2" style="97" customWidth="1"/>
    <col min="10758" max="10759" width="3.25" style="97" customWidth="1"/>
    <col min="10760" max="10760" width="2" style="97" customWidth="1"/>
    <col min="10761" max="10762" width="3.25" style="97" customWidth="1"/>
    <col min="10763" max="10763" width="2" style="97" customWidth="1"/>
    <col min="10764" max="10765" width="3.25" style="97" customWidth="1"/>
    <col min="10766" max="10766" width="2" style="97" customWidth="1"/>
    <col min="10767" max="10768" width="3.25" style="97" customWidth="1"/>
    <col min="10769" max="10769" width="2" style="97" customWidth="1"/>
    <col min="10770" max="10771" width="3.25" style="97" customWidth="1"/>
    <col min="10772" max="10772" width="2" style="97" customWidth="1"/>
    <col min="10773" max="10773" width="3.25" style="97" customWidth="1"/>
    <col min="10774" max="10774" width="2" style="97" customWidth="1"/>
    <col min="10775" max="10775" width="3.25" style="97" customWidth="1"/>
    <col min="10776" max="10776" width="2" style="97" customWidth="1"/>
    <col min="10777" max="10777" width="3.25" style="97" customWidth="1"/>
    <col min="10778" max="10778" width="2" style="97" customWidth="1"/>
    <col min="10779" max="10779" width="3.25" style="97" customWidth="1"/>
    <col min="10780" max="10780" width="2" style="97" customWidth="1"/>
    <col min="10781" max="10781" width="3.25" style="97" customWidth="1"/>
    <col min="10782" max="10782" width="2" style="97" customWidth="1"/>
    <col min="10783" max="10783" width="3.25" style="97" customWidth="1"/>
    <col min="10784" max="10784" width="14.375" style="97" customWidth="1"/>
    <col min="10785" max="11008" width="9" style="97"/>
    <col min="11009" max="11009" width="4.875" style="97" customWidth="1"/>
    <col min="11010" max="11010" width="4.375" style="97" customWidth="1"/>
    <col min="11011" max="11011" width="12.25" style="97" customWidth="1"/>
    <col min="11012" max="11012" width="3.25" style="97" customWidth="1"/>
    <col min="11013" max="11013" width="2" style="97" customWidth="1"/>
    <col min="11014" max="11015" width="3.25" style="97" customWidth="1"/>
    <col min="11016" max="11016" width="2" style="97" customWidth="1"/>
    <col min="11017" max="11018" width="3.25" style="97" customWidth="1"/>
    <col min="11019" max="11019" width="2" style="97" customWidth="1"/>
    <col min="11020" max="11021" width="3.25" style="97" customWidth="1"/>
    <col min="11022" max="11022" width="2" style="97" customWidth="1"/>
    <col min="11023" max="11024" width="3.25" style="97" customWidth="1"/>
    <col min="11025" max="11025" width="2" style="97" customWidth="1"/>
    <col min="11026" max="11027" width="3.25" style="97" customWidth="1"/>
    <col min="11028" max="11028" width="2" style="97" customWidth="1"/>
    <col min="11029" max="11029" width="3.25" style="97" customWidth="1"/>
    <col min="11030" max="11030" width="2" style="97" customWidth="1"/>
    <col min="11031" max="11031" width="3.25" style="97" customWidth="1"/>
    <col min="11032" max="11032" width="2" style="97" customWidth="1"/>
    <col min="11033" max="11033" width="3.25" style="97" customWidth="1"/>
    <col min="11034" max="11034" width="2" style="97" customWidth="1"/>
    <col min="11035" max="11035" width="3.25" style="97" customWidth="1"/>
    <col min="11036" max="11036" width="2" style="97" customWidth="1"/>
    <col min="11037" max="11037" width="3.25" style="97" customWidth="1"/>
    <col min="11038" max="11038" width="2" style="97" customWidth="1"/>
    <col min="11039" max="11039" width="3.25" style="97" customWidth="1"/>
    <col min="11040" max="11040" width="14.375" style="97" customWidth="1"/>
    <col min="11041" max="11264" width="9" style="97"/>
    <col min="11265" max="11265" width="4.875" style="97" customWidth="1"/>
    <col min="11266" max="11266" width="4.375" style="97" customWidth="1"/>
    <col min="11267" max="11267" width="12.25" style="97" customWidth="1"/>
    <col min="11268" max="11268" width="3.25" style="97" customWidth="1"/>
    <col min="11269" max="11269" width="2" style="97" customWidth="1"/>
    <col min="11270" max="11271" width="3.25" style="97" customWidth="1"/>
    <col min="11272" max="11272" width="2" style="97" customWidth="1"/>
    <col min="11273" max="11274" width="3.25" style="97" customWidth="1"/>
    <col min="11275" max="11275" width="2" style="97" customWidth="1"/>
    <col min="11276" max="11277" width="3.25" style="97" customWidth="1"/>
    <col min="11278" max="11278" width="2" style="97" customWidth="1"/>
    <col min="11279" max="11280" width="3.25" style="97" customWidth="1"/>
    <col min="11281" max="11281" width="2" style="97" customWidth="1"/>
    <col min="11282" max="11283" width="3.25" style="97" customWidth="1"/>
    <col min="11284" max="11284" width="2" style="97" customWidth="1"/>
    <col min="11285" max="11285" width="3.25" style="97" customWidth="1"/>
    <col min="11286" max="11286" width="2" style="97" customWidth="1"/>
    <col min="11287" max="11287" width="3.25" style="97" customWidth="1"/>
    <col min="11288" max="11288" width="2" style="97" customWidth="1"/>
    <col min="11289" max="11289" width="3.25" style="97" customWidth="1"/>
    <col min="11290" max="11290" width="2" style="97" customWidth="1"/>
    <col min="11291" max="11291" width="3.25" style="97" customWidth="1"/>
    <col min="11292" max="11292" width="2" style="97" customWidth="1"/>
    <col min="11293" max="11293" width="3.25" style="97" customWidth="1"/>
    <col min="11294" max="11294" width="2" style="97" customWidth="1"/>
    <col min="11295" max="11295" width="3.25" style="97" customWidth="1"/>
    <col min="11296" max="11296" width="14.375" style="97" customWidth="1"/>
    <col min="11297" max="11520" width="9" style="97"/>
    <col min="11521" max="11521" width="4.875" style="97" customWidth="1"/>
    <col min="11522" max="11522" width="4.375" style="97" customWidth="1"/>
    <col min="11523" max="11523" width="12.25" style="97" customWidth="1"/>
    <col min="11524" max="11524" width="3.25" style="97" customWidth="1"/>
    <col min="11525" max="11525" width="2" style="97" customWidth="1"/>
    <col min="11526" max="11527" width="3.25" style="97" customWidth="1"/>
    <col min="11528" max="11528" width="2" style="97" customWidth="1"/>
    <col min="11529" max="11530" width="3.25" style="97" customWidth="1"/>
    <col min="11531" max="11531" width="2" style="97" customWidth="1"/>
    <col min="11532" max="11533" width="3.25" style="97" customWidth="1"/>
    <col min="11534" max="11534" width="2" style="97" customWidth="1"/>
    <col min="11535" max="11536" width="3.25" style="97" customWidth="1"/>
    <col min="11537" max="11537" width="2" style="97" customWidth="1"/>
    <col min="11538" max="11539" width="3.25" style="97" customWidth="1"/>
    <col min="11540" max="11540" width="2" style="97" customWidth="1"/>
    <col min="11541" max="11541" width="3.25" style="97" customWidth="1"/>
    <col min="11542" max="11542" width="2" style="97" customWidth="1"/>
    <col min="11543" max="11543" width="3.25" style="97" customWidth="1"/>
    <col min="11544" max="11544" width="2" style="97" customWidth="1"/>
    <col min="11545" max="11545" width="3.25" style="97" customWidth="1"/>
    <col min="11546" max="11546" width="2" style="97" customWidth="1"/>
    <col min="11547" max="11547" width="3.25" style="97" customWidth="1"/>
    <col min="11548" max="11548" width="2" style="97" customWidth="1"/>
    <col min="11549" max="11549" width="3.25" style="97" customWidth="1"/>
    <col min="11550" max="11550" width="2" style="97" customWidth="1"/>
    <col min="11551" max="11551" width="3.25" style="97" customWidth="1"/>
    <col min="11552" max="11552" width="14.375" style="97" customWidth="1"/>
    <col min="11553" max="11776" width="9" style="97"/>
    <col min="11777" max="11777" width="4.875" style="97" customWidth="1"/>
    <col min="11778" max="11778" width="4.375" style="97" customWidth="1"/>
    <col min="11779" max="11779" width="12.25" style="97" customWidth="1"/>
    <col min="11780" max="11780" width="3.25" style="97" customWidth="1"/>
    <col min="11781" max="11781" width="2" style="97" customWidth="1"/>
    <col min="11782" max="11783" width="3.25" style="97" customWidth="1"/>
    <col min="11784" max="11784" width="2" style="97" customWidth="1"/>
    <col min="11785" max="11786" width="3.25" style="97" customWidth="1"/>
    <col min="11787" max="11787" width="2" style="97" customWidth="1"/>
    <col min="11788" max="11789" width="3.25" style="97" customWidth="1"/>
    <col min="11790" max="11790" width="2" style="97" customWidth="1"/>
    <col min="11791" max="11792" width="3.25" style="97" customWidth="1"/>
    <col min="11793" max="11793" width="2" style="97" customWidth="1"/>
    <col min="11794" max="11795" width="3.25" style="97" customWidth="1"/>
    <col min="11796" max="11796" width="2" style="97" customWidth="1"/>
    <col min="11797" max="11797" width="3.25" style="97" customWidth="1"/>
    <col min="11798" max="11798" width="2" style="97" customWidth="1"/>
    <col min="11799" max="11799" width="3.25" style="97" customWidth="1"/>
    <col min="11800" max="11800" width="2" style="97" customWidth="1"/>
    <col min="11801" max="11801" width="3.25" style="97" customWidth="1"/>
    <col min="11802" max="11802" width="2" style="97" customWidth="1"/>
    <col min="11803" max="11803" width="3.25" style="97" customWidth="1"/>
    <col min="11804" max="11804" width="2" style="97" customWidth="1"/>
    <col min="11805" max="11805" width="3.25" style="97" customWidth="1"/>
    <col min="11806" max="11806" width="2" style="97" customWidth="1"/>
    <col min="11807" max="11807" width="3.25" style="97" customWidth="1"/>
    <col min="11808" max="11808" width="14.375" style="97" customWidth="1"/>
    <col min="11809" max="12032" width="9" style="97"/>
    <col min="12033" max="12033" width="4.875" style="97" customWidth="1"/>
    <col min="12034" max="12034" width="4.375" style="97" customWidth="1"/>
    <col min="12035" max="12035" width="12.25" style="97" customWidth="1"/>
    <col min="12036" max="12036" width="3.25" style="97" customWidth="1"/>
    <col min="12037" max="12037" width="2" style="97" customWidth="1"/>
    <col min="12038" max="12039" width="3.25" style="97" customWidth="1"/>
    <col min="12040" max="12040" width="2" style="97" customWidth="1"/>
    <col min="12041" max="12042" width="3.25" style="97" customWidth="1"/>
    <col min="12043" max="12043" width="2" style="97" customWidth="1"/>
    <col min="12044" max="12045" width="3.25" style="97" customWidth="1"/>
    <col min="12046" max="12046" width="2" style="97" customWidth="1"/>
    <col min="12047" max="12048" width="3.25" style="97" customWidth="1"/>
    <col min="12049" max="12049" width="2" style="97" customWidth="1"/>
    <col min="12050" max="12051" width="3.25" style="97" customWidth="1"/>
    <col min="12052" max="12052" width="2" style="97" customWidth="1"/>
    <col min="12053" max="12053" width="3.25" style="97" customWidth="1"/>
    <col min="12054" max="12054" width="2" style="97" customWidth="1"/>
    <col min="12055" max="12055" width="3.25" style="97" customWidth="1"/>
    <col min="12056" max="12056" width="2" style="97" customWidth="1"/>
    <col min="12057" max="12057" width="3.25" style="97" customWidth="1"/>
    <col min="12058" max="12058" width="2" style="97" customWidth="1"/>
    <col min="12059" max="12059" width="3.25" style="97" customWidth="1"/>
    <col min="12060" max="12060" width="2" style="97" customWidth="1"/>
    <col min="12061" max="12061" width="3.25" style="97" customWidth="1"/>
    <col min="12062" max="12062" width="2" style="97" customWidth="1"/>
    <col min="12063" max="12063" width="3.25" style="97" customWidth="1"/>
    <col min="12064" max="12064" width="14.375" style="97" customWidth="1"/>
    <col min="12065" max="12288" width="9" style="97"/>
    <col min="12289" max="12289" width="4.875" style="97" customWidth="1"/>
    <col min="12290" max="12290" width="4.375" style="97" customWidth="1"/>
    <col min="12291" max="12291" width="12.25" style="97" customWidth="1"/>
    <col min="12292" max="12292" width="3.25" style="97" customWidth="1"/>
    <col min="12293" max="12293" width="2" style="97" customWidth="1"/>
    <col min="12294" max="12295" width="3.25" style="97" customWidth="1"/>
    <col min="12296" max="12296" width="2" style="97" customWidth="1"/>
    <col min="12297" max="12298" width="3.25" style="97" customWidth="1"/>
    <col min="12299" max="12299" width="2" style="97" customWidth="1"/>
    <col min="12300" max="12301" width="3.25" style="97" customWidth="1"/>
    <col min="12302" max="12302" width="2" style="97" customWidth="1"/>
    <col min="12303" max="12304" width="3.25" style="97" customWidth="1"/>
    <col min="12305" max="12305" width="2" style="97" customWidth="1"/>
    <col min="12306" max="12307" width="3.25" style="97" customWidth="1"/>
    <col min="12308" max="12308" width="2" style="97" customWidth="1"/>
    <col min="12309" max="12309" width="3.25" style="97" customWidth="1"/>
    <col min="12310" max="12310" width="2" style="97" customWidth="1"/>
    <col min="12311" max="12311" width="3.25" style="97" customWidth="1"/>
    <col min="12312" max="12312" width="2" style="97" customWidth="1"/>
    <col min="12313" max="12313" width="3.25" style="97" customWidth="1"/>
    <col min="12314" max="12314" width="2" style="97" customWidth="1"/>
    <col min="12315" max="12315" width="3.25" style="97" customWidth="1"/>
    <col min="12316" max="12316" width="2" style="97" customWidth="1"/>
    <col min="12317" max="12317" width="3.25" style="97" customWidth="1"/>
    <col min="12318" max="12318" width="2" style="97" customWidth="1"/>
    <col min="12319" max="12319" width="3.25" style="97" customWidth="1"/>
    <col min="12320" max="12320" width="14.375" style="97" customWidth="1"/>
    <col min="12321" max="12544" width="9" style="97"/>
    <col min="12545" max="12545" width="4.875" style="97" customWidth="1"/>
    <col min="12546" max="12546" width="4.375" style="97" customWidth="1"/>
    <col min="12547" max="12547" width="12.25" style="97" customWidth="1"/>
    <col min="12548" max="12548" width="3.25" style="97" customWidth="1"/>
    <col min="12549" max="12549" width="2" style="97" customWidth="1"/>
    <col min="12550" max="12551" width="3.25" style="97" customWidth="1"/>
    <col min="12552" max="12552" width="2" style="97" customWidth="1"/>
    <col min="12553" max="12554" width="3.25" style="97" customWidth="1"/>
    <col min="12555" max="12555" width="2" style="97" customWidth="1"/>
    <col min="12556" max="12557" width="3.25" style="97" customWidth="1"/>
    <col min="12558" max="12558" width="2" style="97" customWidth="1"/>
    <col min="12559" max="12560" width="3.25" style="97" customWidth="1"/>
    <col min="12561" max="12561" width="2" style="97" customWidth="1"/>
    <col min="12562" max="12563" width="3.25" style="97" customWidth="1"/>
    <col min="12564" max="12564" width="2" style="97" customWidth="1"/>
    <col min="12565" max="12565" width="3.25" style="97" customWidth="1"/>
    <col min="12566" max="12566" width="2" style="97" customWidth="1"/>
    <col min="12567" max="12567" width="3.25" style="97" customWidth="1"/>
    <col min="12568" max="12568" width="2" style="97" customWidth="1"/>
    <col min="12569" max="12569" width="3.25" style="97" customWidth="1"/>
    <col min="12570" max="12570" width="2" style="97" customWidth="1"/>
    <col min="12571" max="12571" width="3.25" style="97" customWidth="1"/>
    <col min="12572" max="12572" width="2" style="97" customWidth="1"/>
    <col min="12573" max="12573" width="3.25" style="97" customWidth="1"/>
    <col min="12574" max="12574" width="2" style="97" customWidth="1"/>
    <col min="12575" max="12575" width="3.25" style="97" customWidth="1"/>
    <col min="12576" max="12576" width="14.375" style="97" customWidth="1"/>
    <col min="12577" max="12800" width="9" style="97"/>
    <col min="12801" max="12801" width="4.875" style="97" customWidth="1"/>
    <col min="12802" max="12802" width="4.375" style="97" customWidth="1"/>
    <col min="12803" max="12803" width="12.25" style="97" customWidth="1"/>
    <col min="12804" max="12804" width="3.25" style="97" customWidth="1"/>
    <col min="12805" max="12805" width="2" style="97" customWidth="1"/>
    <col min="12806" max="12807" width="3.25" style="97" customWidth="1"/>
    <col min="12808" max="12808" width="2" style="97" customWidth="1"/>
    <col min="12809" max="12810" width="3.25" style="97" customWidth="1"/>
    <col min="12811" max="12811" width="2" style="97" customWidth="1"/>
    <col min="12812" max="12813" width="3.25" style="97" customWidth="1"/>
    <col min="12814" max="12814" width="2" style="97" customWidth="1"/>
    <col min="12815" max="12816" width="3.25" style="97" customWidth="1"/>
    <col min="12817" max="12817" width="2" style="97" customWidth="1"/>
    <col min="12818" max="12819" width="3.25" style="97" customWidth="1"/>
    <col min="12820" max="12820" width="2" style="97" customWidth="1"/>
    <col min="12821" max="12821" width="3.25" style="97" customWidth="1"/>
    <col min="12822" max="12822" width="2" style="97" customWidth="1"/>
    <col min="12823" max="12823" width="3.25" style="97" customWidth="1"/>
    <col min="12824" max="12824" width="2" style="97" customWidth="1"/>
    <col min="12825" max="12825" width="3.25" style="97" customWidth="1"/>
    <col min="12826" max="12826" width="2" style="97" customWidth="1"/>
    <col min="12827" max="12827" width="3.25" style="97" customWidth="1"/>
    <col min="12828" max="12828" width="2" style="97" customWidth="1"/>
    <col min="12829" max="12829" width="3.25" style="97" customWidth="1"/>
    <col min="12830" max="12830" width="2" style="97" customWidth="1"/>
    <col min="12831" max="12831" width="3.25" style="97" customWidth="1"/>
    <col min="12832" max="12832" width="14.375" style="97" customWidth="1"/>
    <col min="12833" max="13056" width="9" style="97"/>
    <col min="13057" max="13057" width="4.875" style="97" customWidth="1"/>
    <col min="13058" max="13058" width="4.375" style="97" customWidth="1"/>
    <col min="13059" max="13059" width="12.25" style="97" customWidth="1"/>
    <col min="13060" max="13060" width="3.25" style="97" customWidth="1"/>
    <col min="13061" max="13061" width="2" style="97" customWidth="1"/>
    <col min="13062" max="13063" width="3.25" style="97" customWidth="1"/>
    <col min="13064" max="13064" width="2" style="97" customWidth="1"/>
    <col min="13065" max="13066" width="3.25" style="97" customWidth="1"/>
    <col min="13067" max="13067" width="2" style="97" customWidth="1"/>
    <col min="13068" max="13069" width="3.25" style="97" customWidth="1"/>
    <col min="13070" max="13070" width="2" style="97" customWidth="1"/>
    <col min="13071" max="13072" width="3.25" style="97" customWidth="1"/>
    <col min="13073" max="13073" width="2" style="97" customWidth="1"/>
    <col min="13074" max="13075" width="3.25" style="97" customWidth="1"/>
    <col min="13076" max="13076" width="2" style="97" customWidth="1"/>
    <col min="13077" max="13077" width="3.25" style="97" customWidth="1"/>
    <col min="13078" max="13078" width="2" style="97" customWidth="1"/>
    <col min="13079" max="13079" width="3.25" style="97" customWidth="1"/>
    <col min="13080" max="13080" width="2" style="97" customWidth="1"/>
    <col min="13081" max="13081" width="3.25" style="97" customWidth="1"/>
    <col min="13082" max="13082" width="2" style="97" customWidth="1"/>
    <col min="13083" max="13083" width="3.25" style="97" customWidth="1"/>
    <col min="13084" max="13084" width="2" style="97" customWidth="1"/>
    <col min="13085" max="13085" width="3.25" style="97" customWidth="1"/>
    <col min="13086" max="13086" width="2" style="97" customWidth="1"/>
    <col min="13087" max="13087" width="3.25" style="97" customWidth="1"/>
    <col min="13088" max="13088" width="14.375" style="97" customWidth="1"/>
    <col min="13089" max="13312" width="9" style="97"/>
    <col min="13313" max="13313" width="4.875" style="97" customWidth="1"/>
    <col min="13314" max="13314" width="4.375" style="97" customWidth="1"/>
    <col min="13315" max="13315" width="12.25" style="97" customWidth="1"/>
    <col min="13316" max="13316" width="3.25" style="97" customWidth="1"/>
    <col min="13317" max="13317" width="2" style="97" customWidth="1"/>
    <col min="13318" max="13319" width="3.25" style="97" customWidth="1"/>
    <col min="13320" max="13320" width="2" style="97" customWidth="1"/>
    <col min="13321" max="13322" width="3.25" style="97" customWidth="1"/>
    <col min="13323" max="13323" width="2" style="97" customWidth="1"/>
    <col min="13324" max="13325" width="3.25" style="97" customWidth="1"/>
    <col min="13326" max="13326" width="2" style="97" customWidth="1"/>
    <col min="13327" max="13328" width="3.25" style="97" customWidth="1"/>
    <col min="13329" max="13329" width="2" style="97" customWidth="1"/>
    <col min="13330" max="13331" width="3.25" style="97" customWidth="1"/>
    <col min="13332" max="13332" width="2" style="97" customWidth="1"/>
    <col min="13333" max="13333" width="3.25" style="97" customWidth="1"/>
    <col min="13334" max="13334" width="2" style="97" customWidth="1"/>
    <col min="13335" max="13335" width="3.25" style="97" customWidth="1"/>
    <col min="13336" max="13336" width="2" style="97" customWidth="1"/>
    <col min="13337" max="13337" width="3.25" style="97" customWidth="1"/>
    <col min="13338" max="13338" width="2" style="97" customWidth="1"/>
    <col min="13339" max="13339" width="3.25" style="97" customWidth="1"/>
    <col min="13340" max="13340" width="2" style="97" customWidth="1"/>
    <col min="13341" max="13341" width="3.25" style="97" customWidth="1"/>
    <col min="13342" max="13342" width="2" style="97" customWidth="1"/>
    <col min="13343" max="13343" width="3.25" style="97" customWidth="1"/>
    <col min="13344" max="13344" width="14.375" style="97" customWidth="1"/>
    <col min="13345" max="13568" width="9" style="97"/>
    <col min="13569" max="13569" width="4.875" style="97" customWidth="1"/>
    <col min="13570" max="13570" width="4.375" style="97" customWidth="1"/>
    <col min="13571" max="13571" width="12.25" style="97" customWidth="1"/>
    <col min="13572" max="13572" width="3.25" style="97" customWidth="1"/>
    <col min="13573" max="13573" width="2" style="97" customWidth="1"/>
    <col min="13574" max="13575" width="3.25" style="97" customWidth="1"/>
    <col min="13576" max="13576" width="2" style="97" customWidth="1"/>
    <col min="13577" max="13578" width="3.25" style="97" customWidth="1"/>
    <col min="13579" max="13579" width="2" style="97" customWidth="1"/>
    <col min="13580" max="13581" width="3.25" style="97" customWidth="1"/>
    <col min="13582" max="13582" width="2" style="97" customWidth="1"/>
    <col min="13583" max="13584" width="3.25" style="97" customWidth="1"/>
    <col min="13585" max="13585" width="2" style="97" customWidth="1"/>
    <col min="13586" max="13587" width="3.25" style="97" customWidth="1"/>
    <col min="13588" max="13588" width="2" style="97" customWidth="1"/>
    <col min="13589" max="13589" width="3.25" style="97" customWidth="1"/>
    <col min="13590" max="13590" width="2" style="97" customWidth="1"/>
    <col min="13591" max="13591" width="3.25" style="97" customWidth="1"/>
    <col min="13592" max="13592" width="2" style="97" customWidth="1"/>
    <col min="13593" max="13593" width="3.25" style="97" customWidth="1"/>
    <col min="13594" max="13594" width="2" style="97" customWidth="1"/>
    <col min="13595" max="13595" width="3.25" style="97" customWidth="1"/>
    <col min="13596" max="13596" width="2" style="97" customWidth="1"/>
    <col min="13597" max="13597" width="3.25" style="97" customWidth="1"/>
    <col min="13598" max="13598" width="2" style="97" customWidth="1"/>
    <col min="13599" max="13599" width="3.25" style="97" customWidth="1"/>
    <col min="13600" max="13600" width="14.375" style="97" customWidth="1"/>
    <col min="13601" max="13824" width="9" style="97"/>
    <col min="13825" max="13825" width="4.875" style="97" customWidth="1"/>
    <col min="13826" max="13826" width="4.375" style="97" customWidth="1"/>
    <col min="13827" max="13827" width="12.25" style="97" customWidth="1"/>
    <col min="13828" max="13828" width="3.25" style="97" customWidth="1"/>
    <col min="13829" max="13829" width="2" style="97" customWidth="1"/>
    <col min="13830" max="13831" width="3.25" style="97" customWidth="1"/>
    <col min="13832" max="13832" width="2" style="97" customWidth="1"/>
    <col min="13833" max="13834" width="3.25" style="97" customWidth="1"/>
    <col min="13835" max="13835" width="2" style="97" customWidth="1"/>
    <col min="13836" max="13837" width="3.25" style="97" customWidth="1"/>
    <col min="13838" max="13838" width="2" style="97" customWidth="1"/>
    <col min="13839" max="13840" width="3.25" style="97" customWidth="1"/>
    <col min="13841" max="13841" width="2" style="97" customWidth="1"/>
    <col min="13842" max="13843" width="3.25" style="97" customWidth="1"/>
    <col min="13844" max="13844" width="2" style="97" customWidth="1"/>
    <col min="13845" max="13845" width="3.25" style="97" customWidth="1"/>
    <col min="13846" max="13846" width="2" style="97" customWidth="1"/>
    <col min="13847" max="13847" width="3.25" style="97" customWidth="1"/>
    <col min="13848" max="13848" width="2" style="97" customWidth="1"/>
    <col min="13849" max="13849" width="3.25" style="97" customWidth="1"/>
    <col min="13850" max="13850" width="2" style="97" customWidth="1"/>
    <col min="13851" max="13851" width="3.25" style="97" customWidth="1"/>
    <col min="13852" max="13852" width="2" style="97" customWidth="1"/>
    <col min="13853" max="13853" width="3.25" style="97" customWidth="1"/>
    <col min="13854" max="13854" width="2" style="97" customWidth="1"/>
    <col min="13855" max="13855" width="3.25" style="97" customWidth="1"/>
    <col min="13856" max="13856" width="14.375" style="97" customWidth="1"/>
    <col min="13857" max="14080" width="9" style="97"/>
    <col min="14081" max="14081" width="4.875" style="97" customWidth="1"/>
    <col min="14082" max="14082" width="4.375" style="97" customWidth="1"/>
    <col min="14083" max="14083" width="12.25" style="97" customWidth="1"/>
    <col min="14084" max="14084" width="3.25" style="97" customWidth="1"/>
    <col min="14085" max="14085" width="2" style="97" customWidth="1"/>
    <col min="14086" max="14087" width="3.25" style="97" customWidth="1"/>
    <col min="14088" max="14088" width="2" style="97" customWidth="1"/>
    <col min="14089" max="14090" width="3.25" style="97" customWidth="1"/>
    <col min="14091" max="14091" width="2" style="97" customWidth="1"/>
    <col min="14092" max="14093" width="3.25" style="97" customWidth="1"/>
    <col min="14094" max="14094" width="2" style="97" customWidth="1"/>
    <col min="14095" max="14096" width="3.25" style="97" customWidth="1"/>
    <col min="14097" max="14097" width="2" style="97" customWidth="1"/>
    <col min="14098" max="14099" width="3.25" style="97" customWidth="1"/>
    <col min="14100" max="14100" width="2" style="97" customWidth="1"/>
    <col min="14101" max="14101" width="3.25" style="97" customWidth="1"/>
    <col min="14102" max="14102" width="2" style="97" customWidth="1"/>
    <col min="14103" max="14103" width="3.25" style="97" customWidth="1"/>
    <col min="14104" max="14104" width="2" style="97" customWidth="1"/>
    <col min="14105" max="14105" width="3.25" style="97" customWidth="1"/>
    <col min="14106" max="14106" width="2" style="97" customWidth="1"/>
    <col min="14107" max="14107" width="3.25" style="97" customWidth="1"/>
    <col min="14108" max="14108" width="2" style="97" customWidth="1"/>
    <col min="14109" max="14109" width="3.25" style="97" customWidth="1"/>
    <col min="14110" max="14110" width="2" style="97" customWidth="1"/>
    <col min="14111" max="14111" width="3.25" style="97" customWidth="1"/>
    <col min="14112" max="14112" width="14.375" style="97" customWidth="1"/>
    <col min="14113" max="14336" width="9" style="97"/>
    <col min="14337" max="14337" width="4.875" style="97" customWidth="1"/>
    <col min="14338" max="14338" width="4.375" style="97" customWidth="1"/>
    <col min="14339" max="14339" width="12.25" style="97" customWidth="1"/>
    <col min="14340" max="14340" width="3.25" style="97" customWidth="1"/>
    <col min="14341" max="14341" width="2" style="97" customWidth="1"/>
    <col min="14342" max="14343" width="3.25" style="97" customWidth="1"/>
    <col min="14344" max="14344" width="2" style="97" customWidth="1"/>
    <col min="14345" max="14346" width="3.25" style="97" customWidth="1"/>
    <col min="14347" max="14347" width="2" style="97" customWidth="1"/>
    <col min="14348" max="14349" width="3.25" style="97" customWidth="1"/>
    <col min="14350" max="14350" width="2" style="97" customWidth="1"/>
    <col min="14351" max="14352" width="3.25" style="97" customWidth="1"/>
    <col min="14353" max="14353" width="2" style="97" customWidth="1"/>
    <col min="14354" max="14355" width="3.25" style="97" customWidth="1"/>
    <col min="14356" max="14356" width="2" style="97" customWidth="1"/>
    <col min="14357" max="14357" width="3.25" style="97" customWidth="1"/>
    <col min="14358" max="14358" width="2" style="97" customWidth="1"/>
    <col min="14359" max="14359" width="3.25" style="97" customWidth="1"/>
    <col min="14360" max="14360" width="2" style="97" customWidth="1"/>
    <col min="14361" max="14361" width="3.25" style="97" customWidth="1"/>
    <col min="14362" max="14362" width="2" style="97" customWidth="1"/>
    <col min="14363" max="14363" width="3.25" style="97" customWidth="1"/>
    <col min="14364" max="14364" width="2" style="97" customWidth="1"/>
    <col min="14365" max="14365" width="3.25" style="97" customWidth="1"/>
    <col min="14366" max="14366" width="2" style="97" customWidth="1"/>
    <col min="14367" max="14367" width="3.25" style="97" customWidth="1"/>
    <col min="14368" max="14368" width="14.375" style="97" customWidth="1"/>
    <col min="14369" max="14592" width="9" style="97"/>
    <col min="14593" max="14593" width="4.875" style="97" customWidth="1"/>
    <col min="14594" max="14594" width="4.375" style="97" customWidth="1"/>
    <col min="14595" max="14595" width="12.25" style="97" customWidth="1"/>
    <col min="14596" max="14596" width="3.25" style="97" customWidth="1"/>
    <col min="14597" max="14597" width="2" style="97" customWidth="1"/>
    <col min="14598" max="14599" width="3.25" style="97" customWidth="1"/>
    <col min="14600" max="14600" width="2" style="97" customWidth="1"/>
    <col min="14601" max="14602" width="3.25" style="97" customWidth="1"/>
    <col min="14603" max="14603" width="2" style="97" customWidth="1"/>
    <col min="14604" max="14605" width="3.25" style="97" customWidth="1"/>
    <col min="14606" max="14606" width="2" style="97" customWidth="1"/>
    <col min="14607" max="14608" width="3.25" style="97" customWidth="1"/>
    <col min="14609" max="14609" width="2" style="97" customWidth="1"/>
    <col min="14610" max="14611" width="3.25" style="97" customWidth="1"/>
    <col min="14612" max="14612" width="2" style="97" customWidth="1"/>
    <col min="14613" max="14613" width="3.25" style="97" customWidth="1"/>
    <col min="14614" max="14614" width="2" style="97" customWidth="1"/>
    <col min="14615" max="14615" width="3.25" style="97" customWidth="1"/>
    <col min="14616" max="14616" width="2" style="97" customWidth="1"/>
    <col min="14617" max="14617" width="3.25" style="97" customWidth="1"/>
    <col min="14618" max="14618" width="2" style="97" customWidth="1"/>
    <col min="14619" max="14619" width="3.25" style="97" customWidth="1"/>
    <col min="14620" max="14620" width="2" style="97" customWidth="1"/>
    <col min="14621" max="14621" width="3.25" style="97" customWidth="1"/>
    <col min="14622" max="14622" width="2" style="97" customWidth="1"/>
    <col min="14623" max="14623" width="3.25" style="97" customWidth="1"/>
    <col min="14624" max="14624" width="14.375" style="97" customWidth="1"/>
    <col min="14625" max="14848" width="9" style="97"/>
    <col min="14849" max="14849" width="4.875" style="97" customWidth="1"/>
    <col min="14850" max="14850" width="4.375" style="97" customWidth="1"/>
    <col min="14851" max="14851" width="12.25" style="97" customWidth="1"/>
    <col min="14852" max="14852" width="3.25" style="97" customWidth="1"/>
    <col min="14853" max="14853" width="2" style="97" customWidth="1"/>
    <col min="14854" max="14855" width="3.25" style="97" customWidth="1"/>
    <col min="14856" max="14856" width="2" style="97" customWidth="1"/>
    <col min="14857" max="14858" width="3.25" style="97" customWidth="1"/>
    <col min="14859" max="14859" width="2" style="97" customWidth="1"/>
    <col min="14860" max="14861" width="3.25" style="97" customWidth="1"/>
    <col min="14862" max="14862" width="2" style="97" customWidth="1"/>
    <col min="14863" max="14864" width="3.25" style="97" customWidth="1"/>
    <col min="14865" max="14865" width="2" style="97" customWidth="1"/>
    <col min="14866" max="14867" width="3.25" style="97" customWidth="1"/>
    <col min="14868" max="14868" width="2" style="97" customWidth="1"/>
    <col min="14869" max="14869" width="3.25" style="97" customWidth="1"/>
    <col min="14870" max="14870" width="2" style="97" customWidth="1"/>
    <col min="14871" max="14871" width="3.25" style="97" customWidth="1"/>
    <col min="14872" max="14872" width="2" style="97" customWidth="1"/>
    <col min="14873" max="14873" width="3.25" style="97" customWidth="1"/>
    <col min="14874" max="14874" width="2" style="97" customWidth="1"/>
    <col min="14875" max="14875" width="3.25" style="97" customWidth="1"/>
    <col min="14876" max="14876" width="2" style="97" customWidth="1"/>
    <col min="14877" max="14877" width="3.25" style="97" customWidth="1"/>
    <col min="14878" max="14878" width="2" style="97" customWidth="1"/>
    <col min="14879" max="14879" width="3.25" style="97" customWidth="1"/>
    <col min="14880" max="14880" width="14.375" style="97" customWidth="1"/>
    <col min="14881" max="15104" width="9" style="97"/>
    <col min="15105" max="15105" width="4.875" style="97" customWidth="1"/>
    <col min="15106" max="15106" width="4.375" style="97" customWidth="1"/>
    <col min="15107" max="15107" width="12.25" style="97" customWidth="1"/>
    <col min="15108" max="15108" width="3.25" style="97" customWidth="1"/>
    <col min="15109" max="15109" width="2" style="97" customWidth="1"/>
    <col min="15110" max="15111" width="3.25" style="97" customWidth="1"/>
    <col min="15112" max="15112" width="2" style="97" customWidth="1"/>
    <col min="15113" max="15114" width="3.25" style="97" customWidth="1"/>
    <col min="15115" max="15115" width="2" style="97" customWidth="1"/>
    <col min="15116" max="15117" width="3.25" style="97" customWidth="1"/>
    <col min="15118" max="15118" width="2" style="97" customWidth="1"/>
    <col min="15119" max="15120" width="3.25" style="97" customWidth="1"/>
    <col min="15121" max="15121" width="2" style="97" customWidth="1"/>
    <col min="15122" max="15123" width="3.25" style="97" customWidth="1"/>
    <col min="15124" max="15124" width="2" style="97" customWidth="1"/>
    <col min="15125" max="15125" width="3.25" style="97" customWidth="1"/>
    <col min="15126" max="15126" width="2" style="97" customWidth="1"/>
    <col min="15127" max="15127" width="3.25" style="97" customWidth="1"/>
    <col min="15128" max="15128" width="2" style="97" customWidth="1"/>
    <col min="15129" max="15129" width="3.25" style="97" customWidth="1"/>
    <col min="15130" max="15130" width="2" style="97" customWidth="1"/>
    <col min="15131" max="15131" width="3.25" style="97" customWidth="1"/>
    <col min="15132" max="15132" width="2" style="97" customWidth="1"/>
    <col min="15133" max="15133" width="3.25" style="97" customWidth="1"/>
    <col min="15134" max="15134" width="2" style="97" customWidth="1"/>
    <col min="15135" max="15135" width="3.25" style="97" customWidth="1"/>
    <col min="15136" max="15136" width="14.375" style="97" customWidth="1"/>
    <col min="15137" max="15360" width="9" style="97"/>
    <col min="15361" max="15361" width="4.875" style="97" customWidth="1"/>
    <col min="15362" max="15362" width="4.375" style="97" customWidth="1"/>
    <col min="15363" max="15363" width="12.25" style="97" customWidth="1"/>
    <col min="15364" max="15364" width="3.25" style="97" customWidth="1"/>
    <col min="15365" max="15365" width="2" style="97" customWidth="1"/>
    <col min="15366" max="15367" width="3.25" style="97" customWidth="1"/>
    <col min="15368" max="15368" width="2" style="97" customWidth="1"/>
    <col min="15369" max="15370" width="3.25" style="97" customWidth="1"/>
    <col min="15371" max="15371" width="2" style="97" customWidth="1"/>
    <col min="15372" max="15373" width="3.25" style="97" customWidth="1"/>
    <col min="15374" max="15374" width="2" style="97" customWidth="1"/>
    <col min="15375" max="15376" width="3.25" style="97" customWidth="1"/>
    <col min="15377" max="15377" width="2" style="97" customWidth="1"/>
    <col min="15378" max="15379" width="3.25" style="97" customWidth="1"/>
    <col min="15380" max="15380" width="2" style="97" customWidth="1"/>
    <col min="15381" max="15381" width="3.25" style="97" customWidth="1"/>
    <col min="15382" max="15382" width="2" style="97" customWidth="1"/>
    <col min="15383" max="15383" width="3.25" style="97" customWidth="1"/>
    <col min="15384" max="15384" width="2" style="97" customWidth="1"/>
    <col min="15385" max="15385" width="3.25" style="97" customWidth="1"/>
    <col min="15386" max="15386" width="2" style="97" customWidth="1"/>
    <col min="15387" max="15387" width="3.25" style="97" customWidth="1"/>
    <col min="15388" max="15388" width="2" style="97" customWidth="1"/>
    <col min="15389" max="15389" width="3.25" style="97" customWidth="1"/>
    <col min="15390" max="15390" width="2" style="97" customWidth="1"/>
    <col min="15391" max="15391" width="3.25" style="97" customWidth="1"/>
    <col min="15392" max="15392" width="14.375" style="97" customWidth="1"/>
    <col min="15393" max="15616" width="9" style="97"/>
    <col min="15617" max="15617" width="4.875" style="97" customWidth="1"/>
    <col min="15618" max="15618" width="4.375" style="97" customWidth="1"/>
    <col min="15619" max="15619" width="12.25" style="97" customWidth="1"/>
    <col min="15620" max="15620" width="3.25" style="97" customWidth="1"/>
    <col min="15621" max="15621" width="2" style="97" customWidth="1"/>
    <col min="15622" max="15623" width="3.25" style="97" customWidth="1"/>
    <col min="15624" max="15624" width="2" style="97" customWidth="1"/>
    <col min="15625" max="15626" width="3.25" style="97" customWidth="1"/>
    <col min="15627" max="15627" width="2" style="97" customWidth="1"/>
    <col min="15628" max="15629" width="3.25" style="97" customWidth="1"/>
    <col min="15630" max="15630" width="2" style="97" customWidth="1"/>
    <col min="15631" max="15632" width="3.25" style="97" customWidth="1"/>
    <col min="15633" max="15633" width="2" style="97" customWidth="1"/>
    <col min="15634" max="15635" width="3.25" style="97" customWidth="1"/>
    <col min="15636" max="15636" width="2" style="97" customWidth="1"/>
    <col min="15637" max="15637" width="3.25" style="97" customWidth="1"/>
    <col min="15638" max="15638" width="2" style="97" customWidth="1"/>
    <col min="15639" max="15639" width="3.25" style="97" customWidth="1"/>
    <col min="15640" max="15640" width="2" style="97" customWidth="1"/>
    <col min="15641" max="15641" width="3.25" style="97" customWidth="1"/>
    <col min="15642" max="15642" width="2" style="97" customWidth="1"/>
    <col min="15643" max="15643" width="3.25" style="97" customWidth="1"/>
    <col min="15644" max="15644" width="2" style="97" customWidth="1"/>
    <col min="15645" max="15645" width="3.25" style="97" customWidth="1"/>
    <col min="15646" max="15646" width="2" style="97" customWidth="1"/>
    <col min="15647" max="15647" width="3.25" style="97" customWidth="1"/>
    <col min="15648" max="15648" width="14.375" style="97" customWidth="1"/>
    <col min="15649" max="15872" width="9" style="97"/>
    <col min="15873" max="15873" width="4.875" style="97" customWidth="1"/>
    <col min="15874" max="15874" width="4.375" style="97" customWidth="1"/>
    <col min="15875" max="15875" width="12.25" style="97" customWidth="1"/>
    <col min="15876" max="15876" width="3.25" style="97" customWidth="1"/>
    <col min="15877" max="15877" width="2" style="97" customWidth="1"/>
    <col min="15878" max="15879" width="3.25" style="97" customWidth="1"/>
    <col min="15880" max="15880" width="2" style="97" customWidth="1"/>
    <col min="15881" max="15882" width="3.25" style="97" customWidth="1"/>
    <col min="15883" max="15883" width="2" style="97" customWidth="1"/>
    <col min="15884" max="15885" width="3.25" style="97" customWidth="1"/>
    <col min="15886" max="15886" width="2" style="97" customWidth="1"/>
    <col min="15887" max="15888" width="3.25" style="97" customWidth="1"/>
    <col min="15889" max="15889" width="2" style="97" customWidth="1"/>
    <col min="15890" max="15891" width="3.25" style="97" customWidth="1"/>
    <col min="15892" max="15892" width="2" style="97" customWidth="1"/>
    <col min="15893" max="15893" width="3.25" style="97" customWidth="1"/>
    <col min="15894" max="15894" width="2" style="97" customWidth="1"/>
    <col min="15895" max="15895" width="3.25" style="97" customWidth="1"/>
    <col min="15896" max="15896" width="2" style="97" customWidth="1"/>
    <col min="15897" max="15897" width="3.25" style="97" customWidth="1"/>
    <col min="15898" max="15898" width="2" style="97" customWidth="1"/>
    <col min="15899" max="15899" width="3.25" style="97" customWidth="1"/>
    <col min="15900" max="15900" width="2" style="97" customWidth="1"/>
    <col min="15901" max="15901" width="3.25" style="97" customWidth="1"/>
    <col min="15902" max="15902" width="2" style="97" customWidth="1"/>
    <col min="15903" max="15903" width="3.25" style="97" customWidth="1"/>
    <col min="15904" max="15904" width="14.375" style="97" customWidth="1"/>
    <col min="15905" max="16128" width="9" style="97"/>
    <col min="16129" max="16129" width="4.875" style="97" customWidth="1"/>
    <col min="16130" max="16130" width="4.375" style="97" customWidth="1"/>
    <col min="16131" max="16131" width="12.25" style="97" customWidth="1"/>
    <col min="16132" max="16132" width="3.25" style="97" customWidth="1"/>
    <col min="16133" max="16133" width="2" style="97" customWidth="1"/>
    <col min="16134" max="16135" width="3.25" style="97" customWidth="1"/>
    <col min="16136" max="16136" width="2" style="97" customWidth="1"/>
    <col min="16137" max="16138" width="3.25" style="97" customWidth="1"/>
    <col min="16139" max="16139" width="2" style="97" customWidth="1"/>
    <col min="16140" max="16141" width="3.25" style="97" customWidth="1"/>
    <col min="16142" max="16142" width="2" style="97" customWidth="1"/>
    <col min="16143" max="16144" width="3.25" style="97" customWidth="1"/>
    <col min="16145" max="16145" width="2" style="97" customWidth="1"/>
    <col min="16146" max="16147" width="3.25" style="97" customWidth="1"/>
    <col min="16148" max="16148" width="2" style="97" customWidth="1"/>
    <col min="16149" max="16149" width="3.25" style="97" customWidth="1"/>
    <col min="16150" max="16150" width="2" style="97" customWidth="1"/>
    <col min="16151" max="16151" width="3.25" style="97" customWidth="1"/>
    <col min="16152" max="16152" width="2" style="97" customWidth="1"/>
    <col min="16153" max="16153" width="3.25" style="97" customWidth="1"/>
    <col min="16154" max="16154" width="2" style="97" customWidth="1"/>
    <col min="16155" max="16155" width="3.25" style="97" customWidth="1"/>
    <col min="16156" max="16156" width="2" style="97" customWidth="1"/>
    <col min="16157" max="16157" width="3.25" style="97" customWidth="1"/>
    <col min="16158" max="16158" width="2" style="97" customWidth="1"/>
    <col min="16159" max="16159" width="3.25" style="97" customWidth="1"/>
    <col min="16160" max="16160" width="14.375" style="97" customWidth="1"/>
    <col min="16161" max="16384" width="9" style="97"/>
  </cols>
  <sheetData>
    <row r="1" spans="1:33" s="14" customFormat="1" ht="20.100000000000001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154"/>
    </row>
    <row r="2" spans="1:33" ht="24.95" customHeight="1">
      <c r="A2" s="22"/>
      <c r="B2" s="22" t="s">
        <v>55</v>
      </c>
      <c r="C2" s="96" t="s">
        <v>18</v>
      </c>
      <c r="D2" s="471" t="s">
        <v>19</v>
      </c>
      <c r="E2" s="472"/>
      <c r="F2" s="473" t="s">
        <v>20</v>
      </c>
      <c r="G2" s="474"/>
      <c r="H2" s="474"/>
      <c r="I2" s="474"/>
      <c r="J2" s="474"/>
      <c r="K2" s="474"/>
      <c r="L2" s="474"/>
      <c r="M2" s="474"/>
      <c r="N2" s="474"/>
      <c r="O2" s="474"/>
      <c r="P2" s="475"/>
      <c r="Q2" s="476" t="s">
        <v>21</v>
      </c>
      <c r="R2" s="476"/>
      <c r="S2" s="476"/>
      <c r="T2" s="476"/>
      <c r="U2" s="476"/>
      <c r="V2" s="476"/>
      <c r="W2" s="476"/>
      <c r="X2" s="476"/>
      <c r="Y2" s="476" t="s">
        <v>33</v>
      </c>
      <c r="Z2" s="476"/>
      <c r="AA2" s="476"/>
      <c r="AB2" s="476"/>
      <c r="AC2" s="476"/>
      <c r="AD2" s="476"/>
      <c r="AE2" s="476"/>
      <c r="AF2" s="22" t="s">
        <v>56</v>
      </c>
      <c r="AG2" s="155" t="s">
        <v>235</v>
      </c>
    </row>
    <row r="3" spans="1:33" ht="24.95" customHeight="1">
      <c r="A3" s="1">
        <v>1</v>
      </c>
      <c r="B3" s="1" t="s">
        <v>57</v>
      </c>
      <c r="C3" s="112">
        <v>44520</v>
      </c>
      <c r="D3" s="421">
        <v>0.41666666666666669</v>
      </c>
      <c r="E3" s="422"/>
      <c r="F3" s="457" t="s">
        <v>199</v>
      </c>
      <c r="G3" s="458"/>
      <c r="H3" s="458"/>
      <c r="I3" s="458"/>
      <c r="J3" s="98">
        <v>15</v>
      </c>
      <c r="K3" s="99" t="s">
        <v>34</v>
      </c>
      <c r="L3" s="100">
        <v>0</v>
      </c>
      <c r="M3" s="459" t="s">
        <v>165</v>
      </c>
      <c r="N3" s="460"/>
      <c r="O3" s="460"/>
      <c r="P3" s="461"/>
      <c r="Q3" s="452" t="str">
        <f>F4</f>
        <v>ジュニオール</v>
      </c>
      <c r="R3" s="453"/>
      <c r="S3" s="453"/>
      <c r="T3" s="454"/>
      <c r="U3" s="455" t="str">
        <f>M4</f>
        <v>エルブランカ</v>
      </c>
      <c r="V3" s="453"/>
      <c r="W3" s="453"/>
      <c r="X3" s="456"/>
      <c r="Y3" s="423" t="s">
        <v>84</v>
      </c>
      <c r="Z3" s="423"/>
      <c r="AA3" s="423"/>
      <c r="AB3" s="423"/>
      <c r="AC3" s="423"/>
      <c r="AD3" s="423"/>
      <c r="AE3" s="423"/>
      <c r="AF3" s="1" t="s">
        <v>66</v>
      </c>
      <c r="AG3" s="156" t="str">
        <f>Q3</f>
        <v>ジュニオール</v>
      </c>
    </row>
    <row r="4" spans="1:33" ht="24.95" customHeight="1">
      <c r="A4" s="1">
        <v>2</v>
      </c>
      <c r="B4" s="1" t="s">
        <v>58</v>
      </c>
      <c r="C4" s="112">
        <v>44520</v>
      </c>
      <c r="D4" s="421">
        <v>0.47916666666666669</v>
      </c>
      <c r="E4" s="422"/>
      <c r="F4" s="457" t="s">
        <v>201</v>
      </c>
      <c r="G4" s="458"/>
      <c r="H4" s="458"/>
      <c r="I4" s="458"/>
      <c r="J4" s="98">
        <v>1</v>
      </c>
      <c r="K4" s="99" t="s">
        <v>34</v>
      </c>
      <c r="L4" s="100">
        <v>0</v>
      </c>
      <c r="M4" s="459" t="s">
        <v>189</v>
      </c>
      <c r="N4" s="460"/>
      <c r="O4" s="460"/>
      <c r="P4" s="461"/>
      <c r="Q4" s="452" t="str">
        <f>F3</f>
        <v>フォーリクラッセ</v>
      </c>
      <c r="R4" s="453"/>
      <c r="S4" s="453"/>
      <c r="T4" s="454"/>
      <c r="U4" s="455" t="str">
        <f>M3</f>
        <v>エスペランサ</v>
      </c>
      <c r="V4" s="453"/>
      <c r="W4" s="453"/>
      <c r="X4" s="456"/>
      <c r="Y4" s="423" t="s">
        <v>84</v>
      </c>
      <c r="Z4" s="423"/>
      <c r="AA4" s="423"/>
      <c r="AB4" s="423"/>
      <c r="AC4" s="423"/>
      <c r="AD4" s="423"/>
      <c r="AE4" s="423"/>
      <c r="AF4" s="1" t="s">
        <v>66</v>
      </c>
      <c r="AG4" s="156" t="str">
        <f t="shared" ref="AG4:AG6" si="0">Q4</f>
        <v>フォーリクラッセ</v>
      </c>
    </row>
    <row r="5" spans="1:33" ht="24.95" customHeight="1">
      <c r="A5" s="1">
        <v>3</v>
      </c>
      <c r="B5" s="111" t="s">
        <v>63</v>
      </c>
      <c r="C5" s="112">
        <v>44520</v>
      </c>
      <c r="D5" s="421">
        <v>0.54166666666666663</v>
      </c>
      <c r="E5" s="422"/>
      <c r="F5" s="457" t="s">
        <v>190</v>
      </c>
      <c r="G5" s="458"/>
      <c r="H5" s="458"/>
      <c r="I5" s="458"/>
      <c r="J5" s="98">
        <v>8</v>
      </c>
      <c r="K5" s="99" t="s">
        <v>34</v>
      </c>
      <c r="L5" s="100">
        <v>1</v>
      </c>
      <c r="M5" s="459" t="s">
        <v>202</v>
      </c>
      <c r="N5" s="460"/>
      <c r="O5" s="460"/>
      <c r="P5" s="461"/>
      <c r="Q5" s="452" t="str">
        <f>F6</f>
        <v>AOBA　FC</v>
      </c>
      <c r="R5" s="453"/>
      <c r="S5" s="453"/>
      <c r="T5" s="454"/>
      <c r="U5" s="455" t="str">
        <f>M6</f>
        <v>東六クラブ</v>
      </c>
      <c r="V5" s="453"/>
      <c r="W5" s="453"/>
      <c r="X5" s="456"/>
      <c r="Y5" s="423" t="s">
        <v>84</v>
      </c>
      <c r="Z5" s="423"/>
      <c r="AA5" s="423"/>
      <c r="AB5" s="423"/>
      <c r="AC5" s="423"/>
      <c r="AD5" s="423"/>
      <c r="AE5" s="423"/>
      <c r="AF5" s="1" t="s">
        <v>66</v>
      </c>
      <c r="AG5" s="156" t="str">
        <f t="shared" si="0"/>
        <v>AOBA　FC</v>
      </c>
    </row>
    <row r="6" spans="1:33" ht="24.95" customHeight="1" thickBot="1">
      <c r="A6" s="101">
        <v>4</v>
      </c>
      <c r="B6" s="110" t="s">
        <v>64</v>
      </c>
      <c r="C6" s="102">
        <v>44520</v>
      </c>
      <c r="D6" s="424">
        <v>0.60416666666666663</v>
      </c>
      <c r="E6" s="425"/>
      <c r="F6" s="426" t="s">
        <v>200</v>
      </c>
      <c r="G6" s="427"/>
      <c r="H6" s="427"/>
      <c r="I6" s="427"/>
      <c r="J6" s="103">
        <v>13</v>
      </c>
      <c r="K6" s="104" t="s">
        <v>34</v>
      </c>
      <c r="L6" s="105">
        <v>0</v>
      </c>
      <c r="M6" s="428" t="s">
        <v>183</v>
      </c>
      <c r="N6" s="429"/>
      <c r="O6" s="429"/>
      <c r="P6" s="430"/>
      <c r="Q6" s="431" t="str">
        <f>F5</f>
        <v>フォルツァ</v>
      </c>
      <c r="R6" s="432"/>
      <c r="S6" s="432"/>
      <c r="T6" s="433"/>
      <c r="U6" s="434" t="str">
        <f>M5</f>
        <v>エボルティーボ</v>
      </c>
      <c r="V6" s="432"/>
      <c r="W6" s="432"/>
      <c r="X6" s="435"/>
      <c r="Y6" s="436" t="s">
        <v>84</v>
      </c>
      <c r="Z6" s="436"/>
      <c r="AA6" s="436"/>
      <c r="AB6" s="436"/>
      <c r="AC6" s="436"/>
      <c r="AD6" s="436"/>
      <c r="AE6" s="436"/>
      <c r="AF6" s="101" t="s">
        <v>66</v>
      </c>
      <c r="AG6" s="157" t="str">
        <f t="shared" si="0"/>
        <v>フォルツァ</v>
      </c>
    </row>
    <row r="7" spans="1:33" ht="24.95" customHeight="1" thickTop="1">
      <c r="A7" s="114">
        <v>5</v>
      </c>
      <c r="B7" s="115" t="s">
        <v>59</v>
      </c>
      <c r="C7" s="116">
        <v>44527</v>
      </c>
      <c r="D7" s="421">
        <v>0.41666666666666669</v>
      </c>
      <c r="E7" s="422"/>
      <c r="F7" s="437" t="s">
        <v>237</v>
      </c>
      <c r="G7" s="438"/>
      <c r="H7" s="438"/>
      <c r="I7" s="438"/>
      <c r="J7" s="106"/>
      <c r="K7" s="107" t="s">
        <v>34</v>
      </c>
      <c r="L7" s="108"/>
      <c r="M7" s="439" t="s">
        <v>238</v>
      </c>
      <c r="N7" s="440"/>
      <c r="O7" s="440"/>
      <c r="P7" s="441"/>
      <c r="Q7" s="442" t="str">
        <f>F8</f>
        <v>フォルツァ</v>
      </c>
      <c r="R7" s="443"/>
      <c r="S7" s="443"/>
      <c r="T7" s="444"/>
      <c r="U7" s="445" t="str">
        <f>M8</f>
        <v>AOBA　FC</v>
      </c>
      <c r="V7" s="443"/>
      <c r="W7" s="443"/>
      <c r="X7" s="446"/>
      <c r="Y7" s="423" t="s">
        <v>84</v>
      </c>
      <c r="Z7" s="423"/>
      <c r="AA7" s="423"/>
      <c r="AB7" s="423"/>
      <c r="AC7" s="423"/>
      <c r="AD7" s="423"/>
      <c r="AE7" s="423"/>
      <c r="AF7" s="114" t="s">
        <v>66</v>
      </c>
      <c r="AG7" s="158" t="str">
        <f>Q7</f>
        <v>フォルツァ</v>
      </c>
    </row>
    <row r="8" spans="1:33" ht="24.95" customHeight="1" thickBot="1">
      <c r="A8" s="101">
        <v>6</v>
      </c>
      <c r="B8" s="110" t="s">
        <v>60</v>
      </c>
      <c r="C8" s="102">
        <v>44527</v>
      </c>
      <c r="D8" s="424">
        <v>0.5</v>
      </c>
      <c r="E8" s="425"/>
      <c r="F8" s="462" t="s">
        <v>239</v>
      </c>
      <c r="G8" s="463"/>
      <c r="H8" s="463"/>
      <c r="I8" s="463"/>
      <c r="J8" s="103"/>
      <c r="K8" s="104" t="s">
        <v>34</v>
      </c>
      <c r="L8" s="105"/>
      <c r="M8" s="464" t="s">
        <v>240</v>
      </c>
      <c r="N8" s="465"/>
      <c r="O8" s="465"/>
      <c r="P8" s="466"/>
      <c r="Q8" s="431" t="str">
        <f>F7</f>
        <v>フォーリクラッセ</v>
      </c>
      <c r="R8" s="432"/>
      <c r="S8" s="432"/>
      <c r="T8" s="433"/>
      <c r="U8" s="434" t="str">
        <f>M7</f>
        <v>ジュニオール</v>
      </c>
      <c r="V8" s="432"/>
      <c r="W8" s="432"/>
      <c r="X8" s="435"/>
      <c r="Y8" s="436" t="s">
        <v>84</v>
      </c>
      <c r="Z8" s="436"/>
      <c r="AA8" s="436"/>
      <c r="AB8" s="436"/>
      <c r="AC8" s="436"/>
      <c r="AD8" s="436"/>
      <c r="AE8" s="436"/>
      <c r="AF8" s="101" t="s">
        <v>66</v>
      </c>
      <c r="AG8" s="158" t="str">
        <f t="shared" ref="AG8:AG32" si="1">Q8</f>
        <v>フォーリクラッセ</v>
      </c>
    </row>
    <row r="9" spans="1:33" ht="24.95" customHeight="1" thickTop="1">
      <c r="A9" s="114">
        <v>7</v>
      </c>
      <c r="B9" s="115" t="s">
        <v>61</v>
      </c>
      <c r="C9" s="116">
        <v>44528</v>
      </c>
      <c r="D9" s="467">
        <v>0.41666666666666669</v>
      </c>
      <c r="E9" s="468"/>
      <c r="F9" s="437" t="s">
        <v>67</v>
      </c>
      <c r="G9" s="438"/>
      <c r="H9" s="438"/>
      <c r="I9" s="438"/>
      <c r="J9" s="106"/>
      <c r="K9" s="107" t="s">
        <v>23</v>
      </c>
      <c r="L9" s="108"/>
      <c r="M9" s="439" t="s">
        <v>68</v>
      </c>
      <c r="N9" s="440"/>
      <c r="O9" s="440"/>
      <c r="P9" s="441"/>
      <c r="Q9" s="442" t="str">
        <f>F10</f>
        <v>【５】の勝者</v>
      </c>
      <c r="R9" s="443"/>
      <c r="S9" s="443"/>
      <c r="T9" s="444"/>
      <c r="U9" s="445" t="str">
        <f>M10</f>
        <v>【６】の勝者</v>
      </c>
      <c r="V9" s="443"/>
      <c r="W9" s="443"/>
      <c r="X9" s="446"/>
      <c r="Y9" s="469" t="s">
        <v>84</v>
      </c>
      <c r="Z9" s="469"/>
      <c r="AA9" s="469"/>
      <c r="AB9" s="469"/>
      <c r="AC9" s="469"/>
      <c r="AD9" s="469"/>
      <c r="AE9" s="469"/>
      <c r="AF9" s="114" t="s">
        <v>66</v>
      </c>
      <c r="AG9" s="158" t="str">
        <f t="shared" si="1"/>
        <v>【５】の勝者</v>
      </c>
    </row>
    <row r="10" spans="1:33" ht="24.95" customHeight="1" thickBot="1">
      <c r="A10" s="101">
        <v>8</v>
      </c>
      <c r="B10" s="110" t="s">
        <v>62</v>
      </c>
      <c r="C10" s="102">
        <v>44528</v>
      </c>
      <c r="D10" s="424">
        <v>0.5</v>
      </c>
      <c r="E10" s="425"/>
      <c r="F10" s="462" t="s">
        <v>69</v>
      </c>
      <c r="G10" s="463"/>
      <c r="H10" s="463"/>
      <c r="I10" s="463"/>
      <c r="J10" s="103"/>
      <c r="K10" s="104" t="s">
        <v>34</v>
      </c>
      <c r="L10" s="105"/>
      <c r="M10" s="464" t="s">
        <v>70</v>
      </c>
      <c r="N10" s="465"/>
      <c r="O10" s="465"/>
      <c r="P10" s="466"/>
      <c r="Q10" s="431" t="str">
        <f>F9</f>
        <v>【５】の敗者</v>
      </c>
      <c r="R10" s="432"/>
      <c r="S10" s="432"/>
      <c r="T10" s="433"/>
      <c r="U10" s="434" t="str">
        <f>M9</f>
        <v>【６】の敗者</v>
      </c>
      <c r="V10" s="432"/>
      <c r="W10" s="432"/>
      <c r="X10" s="435"/>
      <c r="Y10" s="436" t="s">
        <v>84</v>
      </c>
      <c r="Z10" s="436"/>
      <c r="AA10" s="436"/>
      <c r="AB10" s="436"/>
      <c r="AC10" s="436"/>
      <c r="AD10" s="436"/>
      <c r="AE10" s="436"/>
      <c r="AF10" s="101" t="s">
        <v>66</v>
      </c>
      <c r="AG10" s="158" t="str">
        <f t="shared" si="1"/>
        <v>【５】の敗者</v>
      </c>
    </row>
    <row r="11" spans="1:33" ht="24.95" customHeight="1" thickTop="1">
      <c r="A11" s="109"/>
      <c r="B11" s="125" t="s">
        <v>55</v>
      </c>
      <c r="C11" s="113" t="s">
        <v>18</v>
      </c>
      <c r="D11" s="415" t="s">
        <v>19</v>
      </c>
      <c r="E11" s="416"/>
      <c r="F11" s="417" t="s">
        <v>20</v>
      </c>
      <c r="G11" s="418"/>
      <c r="H11" s="418"/>
      <c r="I11" s="418"/>
      <c r="J11" s="418"/>
      <c r="K11" s="418"/>
      <c r="L11" s="418"/>
      <c r="M11" s="418"/>
      <c r="N11" s="418"/>
      <c r="O11" s="418"/>
      <c r="P11" s="419"/>
      <c r="Q11" s="420" t="s">
        <v>21</v>
      </c>
      <c r="R11" s="420"/>
      <c r="S11" s="420"/>
      <c r="T11" s="420"/>
      <c r="U11" s="420"/>
      <c r="V11" s="420"/>
      <c r="W11" s="420"/>
      <c r="X11" s="420"/>
      <c r="Y11" s="420" t="s">
        <v>33</v>
      </c>
      <c r="Z11" s="420"/>
      <c r="AA11" s="420"/>
      <c r="AB11" s="420"/>
      <c r="AC11" s="420"/>
      <c r="AD11" s="420"/>
      <c r="AE11" s="420"/>
      <c r="AF11" s="109" t="s">
        <v>56</v>
      </c>
      <c r="AG11" s="158" t="s">
        <v>234</v>
      </c>
    </row>
    <row r="12" spans="1:33" ht="24.95" customHeight="1">
      <c r="A12" s="12">
        <v>1</v>
      </c>
      <c r="B12" s="115" t="s">
        <v>65</v>
      </c>
      <c r="C12" s="112">
        <v>44534</v>
      </c>
      <c r="D12" s="421">
        <v>0.45833333333333331</v>
      </c>
      <c r="E12" s="422"/>
      <c r="F12" s="447" t="s">
        <v>71</v>
      </c>
      <c r="G12" s="448"/>
      <c r="H12" s="448"/>
      <c r="I12" s="448"/>
      <c r="J12" s="98"/>
      <c r="K12" s="99" t="s">
        <v>23</v>
      </c>
      <c r="L12" s="100"/>
      <c r="M12" s="449" t="s">
        <v>72</v>
      </c>
      <c r="N12" s="450"/>
      <c r="O12" s="450"/>
      <c r="P12" s="451"/>
      <c r="Q12" s="452" t="str">
        <f>F13</f>
        <v>L3</v>
      </c>
      <c r="R12" s="453"/>
      <c r="S12" s="453"/>
      <c r="T12" s="454"/>
      <c r="U12" s="455" t="str">
        <f>M13</f>
        <v>M4</v>
      </c>
      <c r="V12" s="453"/>
      <c r="W12" s="453"/>
      <c r="X12" s="456"/>
      <c r="Y12" s="423" t="s">
        <v>105</v>
      </c>
      <c r="Z12" s="423"/>
      <c r="AA12" s="423"/>
      <c r="AB12" s="423"/>
      <c r="AC12" s="423"/>
      <c r="AD12" s="423"/>
      <c r="AE12" s="423"/>
      <c r="AF12" s="12" t="s">
        <v>79</v>
      </c>
      <c r="AG12" s="158" t="str">
        <f t="shared" si="1"/>
        <v>L3</v>
      </c>
    </row>
    <row r="13" spans="1:33" ht="24.95" customHeight="1">
      <c r="A13" s="12">
        <v>2</v>
      </c>
      <c r="B13" s="111" t="s">
        <v>85</v>
      </c>
      <c r="C13" s="112">
        <v>44534</v>
      </c>
      <c r="D13" s="421">
        <v>0.52083333333333337</v>
      </c>
      <c r="E13" s="422"/>
      <c r="F13" s="447" t="s">
        <v>73</v>
      </c>
      <c r="G13" s="448"/>
      <c r="H13" s="448"/>
      <c r="I13" s="448"/>
      <c r="J13" s="98"/>
      <c r="K13" s="99" t="s">
        <v>23</v>
      </c>
      <c r="L13" s="100"/>
      <c r="M13" s="449" t="s">
        <v>74</v>
      </c>
      <c r="N13" s="450"/>
      <c r="O13" s="450"/>
      <c r="P13" s="451"/>
      <c r="Q13" s="452" t="str">
        <f>F12</f>
        <v>M5</v>
      </c>
      <c r="R13" s="453"/>
      <c r="S13" s="453"/>
      <c r="T13" s="454"/>
      <c r="U13" s="455" t="str">
        <f>M12</f>
        <v>L２</v>
      </c>
      <c r="V13" s="453"/>
      <c r="W13" s="453"/>
      <c r="X13" s="456"/>
      <c r="Y13" s="423" t="s">
        <v>105</v>
      </c>
      <c r="Z13" s="423"/>
      <c r="AA13" s="423"/>
      <c r="AB13" s="423"/>
      <c r="AC13" s="423"/>
      <c r="AD13" s="423"/>
      <c r="AE13" s="423"/>
      <c r="AF13" s="12" t="s">
        <v>79</v>
      </c>
      <c r="AG13" s="158" t="str">
        <f t="shared" si="1"/>
        <v>M5</v>
      </c>
    </row>
    <row r="14" spans="1:33" ht="24.95" customHeight="1">
      <c r="A14" s="12">
        <v>3</v>
      </c>
      <c r="B14" s="115" t="s">
        <v>86</v>
      </c>
      <c r="C14" s="112">
        <v>44534</v>
      </c>
      <c r="D14" s="482">
        <v>0.41666666666666669</v>
      </c>
      <c r="E14" s="483"/>
      <c r="F14" s="447" t="s">
        <v>75</v>
      </c>
      <c r="G14" s="448"/>
      <c r="H14" s="448"/>
      <c r="I14" s="448"/>
      <c r="J14" s="98"/>
      <c r="K14" s="99" t="s">
        <v>23</v>
      </c>
      <c r="L14" s="100"/>
      <c r="M14" s="449" t="s">
        <v>76</v>
      </c>
      <c r="N14" s="450"/>
      <c r="O14" s="450"/>
      <c r="P14" s="451"/>
      <c r="Q14" s="452" t="str">
        <f>F15</f>
        <v>M6</v>
      </c>
      <c r="R14" s="453"/>
      <c r="S14" s="453"/>
      <c r="T14" s="454"/>
      <c r="U14" s="455" t="str">
        <f>M15</f>
        <v>L1</v>
      </c>
      <c r="V14" s="453"/>
      <c r="W14" s="453"/>
      <c r="X14" s="456"/>
      <c r="Y14" s="423" t="s">
        <v>107</v>
      </c>
      <c r="Z14" s="423"/>
      <c r="AA14" s="423"/>
      <c r="AB14" s="423"/>
      <c r="AC14" s="423"/>
      <c r="AD14" s="423"/>
      <c r="AE14" s="423"/>
      <c r="AF14" s="12" t="s">
        <v>79</v>
      </c>
      <c r="AG14" s="158" t="str">
        <f t="shared" si="1"/>
        <v>M6</v>
      </c>
    </row>
    <row r="15" spans="1:33" ht="24.95" customHeight="1" thickBot="1">
      <c r="A15" s="101">
        <v>4</v>
      </c>
      <c r="B15" s="110" t="s">
        <v>87</v>
      </c>
      <c r="C15" s="102">
        <v>44534</v>
      </c>
      <c r="D15" s="484">
        <v>0.5</v>
      </c>
      <c r="E15" s="485"/>
      <c r="F15" s="462" t="s">
        <v>77</v>
      </c>
      <c r="G15" s="463"/>
      <c r="H15" s="463"/>
      <c r="I15" s="463"/>
      <c r="J15" s="103"/>
      <c r="K15" s="104" t="s">
        <v>23</v>
      </c>
      <c r="L15" s="105"/>
      <c r="M15" s="464" t="s">
        <v>78</v>
      </c>
      <c r="N15" s="465"/>
      <c r="O15" s="465"/>
      <c r="P15" s="466"/>
      <c r="Q15" s="431" t="str">
        <f>F14</f>
        <v>M3</v>
      </c>
      <c r="R15" s="432"/>
      <c r="S15" s="432"/>
      <c r="T15" s="433"/>
      <c r="U15" s="434" t="str">
        <f>M14</f>
        <v>L4</v>
      </c>
      <c r="V15" s="432"/>
      <c r="W15" s="432"/>
      <c r="X15" s="435"/>
      <c r="Y15" s="436" t="s">
        <v>107</v>
      </c>
      <c r="Z15" s="436"/>
      <c r="AA15" s="436"/>
      <c r="AB15" s="436"/>
      <c r="AC15" s="436"/>
      <c r="AD15" s="436"/>
      <c r="AE15" s="436"/>
      <c r="AF15" s="101" t="s">
        <v>79</v>
      </c>
      <c r="AG15" s="158" t="str">
        <f t="shared" si="1"/>
        <v>M3</v>
      </c>
    </row>
    <row r="16" spans="1:33" ht="24.95" customHeight="1" thickTop="1">
      <c r="A16" s="114">
        <v>5</v>
      </c>
      <c r="B16" s="115" t="s">
        <v>88</v>
      </c>
      <c r="C16" s="116">
        <v>44535</v>
      </c>
      <c r="D16" s="467">
        <v>0.66666666666666663</v>
      </c>
      <c r="E16" s="468"/>
      <c r="F16" s="437" t="s">
        <v>219</v>
      </c>
      <c r="G16" s="438"/>
      <c r="H16" s="438"/>
      <c r="I16" s="438"/>
      <c r="J16" s="106"/>
      <c r="K16" s="107" t="s">
        <v>23</v>
      </c>
      <c r="L16" s="108"/>
      <c r="M16" s="439" t="s">
        <v>220</v>
      </c>
      <c r="N16" s="440"/>
      <c r="O16" s="440"/>
      <c r="P16" s="441"/>
      <c r="Q16" s="442" t="str">
        <f>F17</f>
        <v>【１１】の勝者</v>
      </c>
      <c r="R16" s="443"/>
      <c r="S16" s="443"/>
      <c r="T16" s="444"/>
      <c r="U16" s="445" t="str">
        <f>M17</f>
        <v>【１２】の勝者</v>
      </c>
      <c r="V16" s="443"/>
      <c r="W16" s="443"/>
      <c r="X16" s="446"/>
      <c r="Y16" s="469" t="s">
        <v>109</v>
      </c>
      <c r="Z16" s="469"/>
      <c r="AA16" s="469"/>
      <c r="AB16" s="469"/>
      <c r="AC16" s="469"/>
      <c r="AD16" s="469"/>
      <c r="AE16" s="469"/>
      <c r="AF16" s="114" t="s">
        <v>79</v>
      </c>
      <c r="AG16" s="158" t="str">
        <f t="shared" si="1"/>
        <v>【１１】の勝者</v>
      </c>
    </row>
    <row r="17" spans="1:33" ht="24.95" customHeight="1" thickBot="1">
      <c r="A17" s="101">
        <v>6</v>
      </c>
      <c r="B17" s="110" t="s">
        <v>89</v>
      </c>
      <c r="C17" s="102">
        <v>44535</v>
      </c>
      <c r="D17" s="424">
        <v>0.72916666666666663</v>
      </c>
      <c r="E17" s="425"/>
      <c r="F17" s="462" t="s">
        <v>221</v>
      </c>
      <c r="G17" s="463"/>
      <c r="H17" s="463"/>
      <c r="I17" s="463"/>
      <c r="J17" s="103"/>
      <c r="K17" s="104" t="s">
        <v>23</v>
      </c>
      <c r="L17" s="105"/>
      <c r="M17" s="464" t="s">
        <v>222</v>
      </c>
      <c r="N17" s="465"/>
      <c r="O17" s="465"/>
      <c r="P17" s="466"/>
      <c r="Q17" s="431" t="str">
        <f>F16</f>
        <v>【９】の勝者</v>
      </c>
      <c r="R17" s="432"/>
      <c r="S17" s="432"/>
      <c r="T17" s="433"/>
      <c r="U17" s="434" t="str">
        <f>M16</f>
        <v>【１０】の勝者</v>
      </c>
      <c r="V17" s="432"/>
      <c r="W17" s="432"/>
      <c r="X17" s="435"/>
      <c r="Y17" s="436" t="s">
        <v>109</v>
      </c>
      <c r="Z17" s="436"/>
      <c r="AA17" s="436"/>
      <c r="AB17" s="436"/>
      <c r="AC17" s="436"/>
      <c r="AD17" s="436"/>
      <c r="AE17" s="436"/>
      <c r="AF17" s="101" t="s">
        <v>79</v>
      </c>
      <c r="AG17" s="158" t="str">
        <f t="shared" si="1"/>
        <v>【９】の勝者</v>
      </c>
    </row>
    <row r="18" spans="1:33" ht="24.95" customHeight="1" thickTop="1">
      <c r="A18" s="114">
        <v>7</v>
      </c>
      <c r="B18" s="115" t="s">
        <v>90</v>
      </c>
      <c r="C18" s="116">
        <v>44541</v>
      </c>
      <c r="D18" s="467">
        <v>0.66666666666666663</v>
      </c>
      <c r="E18" s="468"/>
      <c r="F18" s="437" t="s">
        <v>80</v>
      </c>
      <c r="G18" s="438"/>
      <c r="H18" s="438"/>
      <c r="I18" s="438"/>
      <c r="J18" s="106"/>
      <c r="K18" s="107" t="s">
        <v>23</v>
      </c>
      <c r="L18" s="108"/>
      <c r="M18" s="439" t="s">
        <v>223</v>
      </c>
      <c r="N18" s="440"/>
      <c r="O18" s="440"/>
      <c r="P18" s="441"/>
      <c r="Q18" s="442" t="str">
        <f>F19</f>
        <v>【１４】の勝者</v>
      </c>
      <c r="R18" s="443"/>
      <c r="S18" s="443"/>
      <c r="T18" s="444"/>
      <c r="U18" s="445" t="str">
        <f>M19</f>
        <v>M2</v>
      </c>
      <c r="V18" s="443"/>
      <c r="W18" s="443"/>
      <c r="X18" s="446"/>
      <c r="Y18" s="469" t="s">
        <v>109</v>
      </c>
      <c r="Z18" s="469"/>
      <c r="AA18" s="469"/>
      <c r="AB18" s="469"/>
      <c r="AC18" s="469"/>
      <c r="AD18" s="469"/>
      <c r="AE18" s="469"/>
      <c r="AF18" s="114" t="s">
        <v>79</v>
      </c>
      <c r="AG18" s="158" t="str">
        <f t="shared" si="1"/>
        <v>【１４】の勝者</v>
      </c>
    </row>
    <row r="19" spans="1:33" ht="24.95" customHeight="1" thickBot="1">
      <c r="A19" s="101">
        <v>8</v>
      </c>
      <c r="B19" s="110" t="s">
        <v>91</v>
      </c>
      <c r="C19" s="102">
        <v>44541</v>
      </c>
      <c r="D19" s="424">
        <v>0.72916666666666663</v>
      </c>
      <c r="E19" s="425"/>
      <c r="F19" s="462" t="s">
        <v>224</v>
      </c>
      <c r="G19" s="463"/>
      <c r="H19" s="463"/>
      <c r="I19" s="463"/>
      <c r="J19" s="103"/>
      <c r="K19" s="104" t="s">
        <v>23</v>
      </c>
      <c r="L19" s="105"/>
      <c r="M19" s="464" t="s">
        <v>81</v>
      </c>
      <c r="N19" s="465"/>
      <c r="O19" s="465"/>
      <c r="P19" s="466"/>
      <c r="Q19" s="431" t="str">
        <f>F18</f>
        <v>M1</v>
      </c>
      <c r="R19" s="432"/>
      <c r="S19" s="432"/>
      <c r="T19" s="433"/>
      <c r="U19" s="434" t="str">
        <f>M18</f>
        <v>【１３】の勝者</v>
      </c>
      <c r="V19" s="432"/>
      <c r="W19" s="432"/>
      <c r="X19" s="435"/>
      <c r="Y19" s="436" t="s">
        <v>109</v>
      </c>
      <c r="Z19" s="436"/>
      <c r="AA19" s="436"/>
      <c r="AB19" s="436"/>
      <c r="AC19" s="436"/>
      <c r="AD19" s="436"/>
      <c r="AE19" s="436"/>
      <c r="AF19" s="101" t="s">
        <v>79</v>
      </c>
      <c r="AG19" s="158" t="str">
        <f t="shared" si="1"/>
        <v>M1</v>
      </c>
    </row>
    <row r="20" spans="1:33" ht="24.95" customHeight="1" thickTop="1">
      <c r="A20" s="114">
        <v>9</v>
      </c>
      <c r="B20" s="115" t="s">
        <v>92</v>
      </c>
      <c r="C20" s="116">
        <v>44542</v>
      </c>
      <c r="D20" s="467">
        <v>0.66666666666666663</v>
      </c>
      <c r="E20" s="468"/>
      <c r="F20" s="437" t="s">
        <v>225</v>
      </c>
      <c r="G20" s="438"/>
      <c r="H20" s="438"/>
      <c r="I20" s="438"/>
      <c r="J20" s="106"/>
      <c r="K20" s="107" t="s">
        <v>23</v>
      </c>
      <c r="L20" s="108"/>
      <c r="M20" s="439" t="s">
        <v>226</v>
      </c>
      <c r="N20" s="440"/>
      <c r="O20" s="440"/>
      <c r="P20" s="441"/>
      <c r="Q20" s="442" t="str">
        <f t="shared" ref="Q20" si="2">F21</f>
        <v>【１５】の勝者</v>
      </c>
      <c r="R20" s="443"/>
      <c r="S20" s="443"/>
      <c r="T20" s="444"/>
      <c r="U20" s="445" t="str">
        <f t="shared" ref="U20" si="3">M21</f>
        <v>【１６】の勝者</v>
      </c>
      <c r="V20" s="443"/>
      <c r="W20" s="443"/>
      <c r="X20" s="446"/>
      <c r="Y20" s="469" t="s">
        <v>109</v>
      </c>
      <c r="Z20" s="469"/>
      <c r="AA20" s="469"/>
      <c r="AB20" s="469"/>
      <c r="AC20" s="469"/>
      <c r="AD20" s="469"/>
      <c r="AE20" s="469"/>
      <c r="AF20" s="114" t="s">
        <v>79</v>
      </c>
      <c r="AG20" s="158" t="str">
        <f t="shared" si="1"/>
        <v>【１５】の勝者</v>
      </c>
    </row>
    <row r="21" spans="1:33" ht="24.95" customHeight="1" thickBot="1">
      <c r="A21" s="101">
        <v>10</v>
      </c>
      <c r="B21" s="110" t="s">
        <v>93</v>
      </c>
      <c r="C21" s="102">
        <v>44542</v>
      </c>
      <c r="D21" s="424">
        <v>0.72916666666666663</v>
      </c>
      <c r="E21" s="425"/>
      <c r="F21" s="462" t="s">
        <v>227</v>
      </c>
      <c r="G21" s="463"/>
      <c r="H21" s="463"/>
      <c r="I21" s="463"/>
      <c r="J21" s="103"/>
      <c r="K21" s="104" t="s">
        <v>23</v>
      </c>
      <c r="L21" s="105"/>
      <c r="M21" s="464" t="s">
        <v>228</v>
      </c>
      <c r="N21" s="465"/>
      <c r="O21" s="465"/>
      <c r="P21" s="466"/>
      <c r="Q21" s="431" t="str">
        <f t="shared" ref="Q21" si="4">F20</f>
        <v>【１５】の敗者</v>
      </c>
      <c r="R21" s="432"/>
      <c r="S21" s="432"/>
      <c r="T21" s="433"/>
      <c r="U21" s="434" t="str">
        <f t="shared" ref="U21" si="5">M20</f>
        <v>【１６】の敗者</v>
      </c>
      <c r="V21" s="432"/>
      <c r="W21" s="432"/>
      <c r="X21" s="435"/>
      <c r="Y21" s="436" t="s">
        <v>109</v>
      </c>
      <c r="Z21" s="436"/>
      <c r="AA21" s="436"/>
      <c r="AB21" s="436"/>
      <c r="AC21" s="436"/>
      <c r="AD21" s="436"/>
      <c r="AE21" s="436"/>
      <c r="AF21" s="101" t="s">
        <v>79</v>
      </c>
      <c r="AG21" s="158" t="str">
        <f t="shared" si="1"/>
        <v>【１５】の敗者</v>
      </c>
    </row>
    <row r="22" spans="1:33" ht="14.25" thickTop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27"/>
      <c r="AD22" s="127"/>
      <c r="AE22" s="127"/>
      <c r="AF22" s="126"/>
      <c r="AG22" s="158"/>
    </row>
    <row r="23" spans="1:33" ht="24.95" customHeight="1">
      <c r="A23" s="123"/>
      <c r="B23" s="123" t="s">
        <v>55</v>
      </c>
      <c r="C23" s="124" t="s">
        <v>18</v>
      </c>
      <c r="D23" s="421" t="s">
        <v>19</v>
      </c>
      <c r="E23" s="422"/>
      <c r="F23" s="452" t="s">
        <v>20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6"/>
      <c r="Q23" s="423" t="s">
        <v>21</v>
      </c>
      <c r="R23" s="423"/>
      <c r="S23" s="423"/>
      <c r="T23" s="423"/>
      <c r="U23" s="423"/>
      <c r="V23" s="423"/>
      <c r="W23" s="423"/>
      <c r="X23" s="423"/>
      <c r="Y23" s="423" t="s">
        <v>22</v>
      </c>
      <c r="Z23" s="423"/>
      <c r="AA23" s="423"/>
      <c r="AB23" s="423"/>
      <c r="AC23" s="423"/>
      <c r="AD23" s="423"/>
      <c r="AE23" s="423"/>
      <c r="AF23" s="114" t="s">
        <v>56</v>
      </c>
      <c r="AG23" s="158" t="s">
        <v>234</v>
      </c>
    </row>
    <row r="24" spans="1:33" ht="24.95" customHeight="1">
      <c r="A24" s="114">
        <v>1</v>
      </c>
      <c r="B24" s="115" t="s">
        <v>95</v>
      </c>
      <c r="C24" s="116">
        <v>44520</v>
      </c>
      <c r="D24" s="467">
        <v>0.41666666666666669</v>
      </c>
      <c r="E24" s="468"/>
      <c r="F24" s="477" t="s">
        <v>185</v>
      </c>
      <c r="G24" s="478"/>
      <c r="H24" s="478"/>
      <c r="I24" s="478"/>
      <c r="J24" s="106">
        <v>0</v>
      </c>
      <c r="K24" s="107" t="s">
        <v>23</v>
      </c>
      <c r="L24" s="108">
        <v>6</v>
      </c>
      <c r="M24" s="479" t="s">
        <v>204</v>
      </c>
      <c r="N24" s="480"/>
      <c r="O24" s="480"/>
      <c r="P24" s="481"/>
      <c r="Q24" s="442" t="str">
        <f>F25</f>
        <v>FC Lienrire</v>
      </c>
      <c r="R24" s="443"/>
      <c r="S24" s="443"/>
      <c r="T24" s="444"/>
      <c r="U24" s="445" t="str">
        <f>M25</f>
        <v>FCオークス</v>
      </c>
      <c r="V24" s="443"/>
      <c r="W24" s="443"/>
      <c r="X24" s="446"/>
      <c r="Y24" s="469" t="s">
        <v>103</v>
      </c>
      <c r="Z24" s="469"/>
      <c r="AA24" s="469"/>
      <c r="AB24" s="469"/>
      <c r="AC24" s="469"/>
      <c r="AD24" s="469"/>
      <c r="AE24" s="469"/>
      <c r="AF24" s="114" t="s">
        <v>111</v>
      </c>
      <c r="AG24" s="158" t="str">
        <f t="shared" si="1"/>
        <v>FC Lienrire</v>
      </c>
    </row>
    <row r="25" spans="1:33" ht="24.95" customHeight="1">
      <c r="A25" s="123">
        <v>2</v>
      </c>
      <c r="B25" s="111" t="s">
        <v>96</v>
      </c>
      <c r="C25" s="112">
        <v>44520</v>
      </c>
      <c r="D25" s="421">
        <v>0.47916666666666669</v>
      </c>
      <c r="E25" s="422"/>
      <c r="F25" s="457" t="s">
        <v>242</v>
      </c>
      <c r="G25" s="458"/>
      <c r="H25" s="458"/>
      <c r="I25" s="458"/>
      <c r="J25" s="98">
        <v>8</v>
      </c>
      <c r="K25" s="99" t="s">
        <v>23</v>
      </c>
      <c r="L25" s="100">
        <v>0</v>
      </c>
      <c r="M25" s="459" t="s">
        <v>206</v>
      </c>
      <c r="N25" s="460"/>
      <c r="O25" s="460"/>
      <c r="P25" s="461"/>
      <c r="Q25" s="452" t="str">
        <f>F24</f>
        <v>多賀城FC</v>
      </c>
      <c r="R25" s="453"/>
      <c r="S25" s="453"/>
      <c r="T25" s="454"/>
      <c r="U25" s="455" t="str">
        <f>M24</f>
        <v>リベルタ</v>
      </c>
      <c r="V25" s="453"/>
      <c r="W25" s="453"/>
      <c r="X25" s="456"/>
      <c r="Y25" s="469" t="s">
        <v>103</v>
      </c>
      <c r="Z25" s="469"/>
      <c r="AA25" s="469"/>
      <c r="AB25" s="469"/>
      <c r="AC25" s="469"/>
      <c r="AD25" s="469"/>
      <c r="AE25" s="469"/>
      <c r="AF25" s="123" t="s">
        <v>111</v>
      </c>
      <c r="AG25" s="158" t="str">
        <f t="shared" si="1"/>
        <v>多賀城FC</v>
      </c>
    </row>
    <row r="26" spans="1:33" ht="24.95" customHeight="1">
      <c r="A26" s="123">
        <v>3</v>
      </c>
      <c r="B26" s="111" t="s">
        <v>97</v>
      </c>
      <c r="C26" s="112">
        <v>44520</v>
      </c>
      <c r="D26" s="421">
        <v>0.54166666666666663</v>
      </c>
      <c r="E26" s="422"/>
      <c r="F26" s="457" t="s">
        <v>156</v>
      </c>
      <c r="G26" s="458"/>
      <c r="H26" s="458"/>
      <c r="I26" s="458"/>
      <c r="J26" s="98">
        <v>1</v>
      </c>
      <c r="K26" s="99" t="s">
        <v>236</v>
      </c>
      <c r="L26" s="100">
        <v>3</v>
      </c>
      <c r="M26" s="459" t="s">
        <v>139</v>
      </c>
      <c r="N26" s="460"/>
      <c r="O26" s="460"/>
      <c r="P26" s="461"/>
      <c r="Q26" s="452" t="str">
        <f>F27</f>
        <v>YMCA</v>
      </c>
      <c r="R26" s="453"/>
      <c r="S26" s="453"/>
      <c r="T26" s="454"/>
      <c r="U26" s="455" t="str">
        <f>M27</f>
        <v>FC Resilience</v>
      </c>
      <c r="V26" s="453"/>
      <c r="W26" s="453"/>
      <c r="X26" s="456"/>
      <c r="Y26" s="423" t="s">
        <v>103</v>
      </c>
      <c r="Z26" s="423"/>
      <c r="AA26" s="423"/>
      <c r="AB26" s="423"/>
      <c r="AC26" s="423"/>
      <c r="AD26" s="423"/>
      <c r="AE26" s="423"/>
      <c r="AF26" s="123" t="s">
        <v>111</v>
      </c>
      <c r="AG26" s="158" t="str">
        <f t="shared" si="1"/>
        <v>YMCA</v>
      </c>
    </row>
    <row r="27" spans="1:33" ht="24.95" customHeight="1" thickBot="1">
      <c r="A27" s="101">
        <v>4</v>
      </c>
      <c r="B27" s="110" t="s">
        <v>98</v>
      </c>
      <c r="C27" s="102">
        <v>44520</v>
      </c>
      <c r="D27" s="424">
        <v>0.60416666666666663</v>
      </c>
      <c r="E27" s="425"/>
      <c r="F27" s="426" t="s">
        <v>164</v>
      </c>
      <c r="G27" s="427"/>
      <c r="H27" s="427"/>
      <c r="I27" s="427"/>
      <c r="J27" s="103">
        <v>3</v>
      </c>
      <c r="K27" s="104" t="s">
        <v>23</v>
      </c>
      <c r="L27" s="105">
        <v>2</v>
      </c>
      <c r="M27" s="428" t="s">
        <v>218</v>
      </c>
      <c r="N27" s="429"/>
      <c r="O27" s="429"/>
      <c r="P27" s="430"/>
      <c r="Q27" s="431" t="str">
        <f>F26</f>
        <v>アバンツァーレ</v>
      </c>
      <c r="R27" s="432"/>
      <c r="S27" s="432"/>
      <c r="T27" s="433"/>
      <c r="U27" s="434" t="str">
        <f>M26</f>
        <v>コバルトーレ女川</v>
      </c>
      <c r="V27" s="432"/>
      <c r="W27" s="432"/>
      <c r="X27" s="435"/>
      <c r="Y27" s="436" t="s">
        <v>103</v>
      </c>
      <c r="Z27" s="436"/>
      <c r="AA27" s="436"/>
      <c r="AB27" s="436"/>
      <c r="AC27" s="436"/>
      <c r="AD27" s="436"/>
      <c r="AE27" s="436"/>
      <c r="AF27" s="101" t="s">
        <v>111</v>
      </c>
      <c r="AG27" s="158" t="str">
        <f t="shared" si="1"/>
        <v>アバンツァーレ</v>
      </c>
    </row>
    <row r="28" spans="1:33" ht="24.95" customHeight="1" thickTop="1" thickBot="1">
      <c r="A28" s="160">
        <v>5</v>
      </c>
      <c r="B28" s="161" t="s">
        <v>94</v>
      </c>
      <c r="C28" s="162">
        <v>44523</v>
      </c>
      <c r="D28" s="486">
        <v>0.41666666666666669</v>
      </c>
      <c r="E28" s="487"/>
      <c r="F28" s="426" t="s">
        <v>233</v>
      </c>
      <c r="G28" s="427"/>
      <c r="H28" s="427"/>
      <c r="I28" s="427"/>
      <c r="J28" s="103"/>
      <c r="K28" s="104" t="s">
        <v>23</v>
      </c>
      <c r="L28" s="105"/>
      <c r="M28" s="428" t="s">
        <v>203</v>
      </c>
      <c r="N28" s="429"/>
      <c r="O28" s="429"/>
      <c r="P28" s="430"/>
      <c r="Q28" s="431" t="str">
        <f>F29</f>
        <v>リベルタ</v>
      </c>
      <c r="R28" s="432"/>
      <c r="S28" s="432"/>
      <c r="T28" s="433"/>
      <c r="U28" s="434" t="str">
        <f>M29</f>
        <v>FC Lienrire</v>
      </c>
      <c r="V28" s="432"/>
      <c r="W28" s="432"/>
      <c r="X28" s="435"/>
      <c r="Y28" s="436" t="s">
        <v>103</v>
      </c>
      <c r="Z28" s="436"/>
      <c r="AA28" s="436"/>
      <c r="AB28" s="436"/>
      <c r="AC28" s="436"/>
      <c r="AD28" s="436"/>
      <c r="AE28" s="436"/>
      <c r="AF28" s="101" t="s">
        <v>110</v>
      </c>
      <c r="AG28" s="158" t="str">
        <f t="shared" si="1"/>
        <v>リベルタ</v>
      </c>
    </row>
    <row r="29" spans="1:33" ht="24.95" customHeight="1" thickTop="1">
      <c r="A29" s="139">
        <v>6</v>
      </c>
      <c r="B29" s="163" t="s">
        <v>99</v>
      </c>
      <c r="C29" s="164">
        <v>44523</v>
      </c>
      <c r="D29" s="482">
        <v>0.5</v>
      </c>
      <c r="E29" s="483"/>
      <c r="F29" s="437" t="s">
        <v>241</v>
      </c>
      <c r="G29" s="438"/>
      <c r="H29" s="438"/>
      <c r="I29" s="438"/>
      <c r="J29" s="106"/>
      <c r="K29" s="107" t="s">
        <v>23</v>
      </c>
      <c r="L29" s="108"/>
      <c r="M29" s="439" t="s">
        <v>243</v>
      </c>
      <c r="N29" s="440"/>
      <c r="O29" s="440"/>
      <c r="P29" s="441"/>
      <c r="Q29" s="442" t="str">
        <f>F30</f>
        <v>コバルトーレ女川</v>
      </c>
      <c r="R29" s="443"/>
      <c r="S29" s="443"/>
      <c r="T29" s="444"/>
      <c r="U29" s="445" t="str">
        <f>M30</f>
        <v>YMCA</v>
      </c>
      <c r="V29" s="443"/>
      <c r="W29" s="443"/>
      <c r="X29" s="446"/>
      <c r="Y29" s="423" t="s">
        <v>103</v>
      </c>
      <c r="Z29" s="423"/>
      <c r="AA29" s="423"/>
      <c r="AB29" s="423"/>
      <c r="AC29" s="423"/>
      <c r="AD29" s="423"/>
      <c r="AE29" s="423"/>
      <c r="AF29" s="114" t="s">
        <v>111</v>
      </c>
      <c r="AG29" s="158" t="str">
        <f t="shared" si="1"/>
        <v>コバルトーレ女川</v>
      </c>
    </row>
    <row r="30" spans="1:33" ht="24.95" customHeight="1" thickBot="1">
      <c r="A30" s="160">
        <v>7</v>
      </c>
      <c r="B30" s="165" t="s">
        <v>100</v>
      </c>
      <c r="C30" s="162">
        <v>44523</v>
      </c>
      <c r="D30" s="484">
        <v>0.58333333333333337</v>
      </c>
      <c r="E30" s="485"/>
      <c r="F30" s="462" t="s">
        <v>139</v>
      </c>
      <c r="G30" s="463"/>
      <c r="H30" s="463"/>
      <c r="I30" s="463"/>
      <c r="J30" s="103"/>
      <c r="K30" s="104" t="s">
        <v>23</v>
      </c>
      <c r="L30" s="105"/>
      <c r="M30" s="464" t="s">
        <v>244</v>
      </c>
      <c r="N30" s="465"/>
      <c r="O30" s="465"/>
      <c r="P30" s="466"/>
      <c r="Q30" s="431" t="str">
        <f>F28</f>
        <v>ラソス</v>
      </c>
      <c r="R30" s="432"/>
      <c r="S30" s="432"/>
      <c r="T30" s="433"/>
      <c r="U30" s="434" t="str">
        <f>M28</f>
        <v>ＤＵＯパーク</v>
      </c>
      <c r="V30" s="432"/>
      <c r="W30" s="432"/>
      <c r="X30" s="435"/>
      <c r="Y30" s="436" t="s">
        <v>103</v>
      </c>
      <c r="Z30" s="436"/>
      <c r="AA30" s="436"/>
      <c r="AB30" s="436"/>
      <c r="AC30" s="436"/>
      <c r="AD30" s="436"/>
      <c r="AE30" s="436"/>
      <c r="AF30" s="101" t="s">
        <v>111</v>
      </c>
      <c r="AG30" s="158" t="str">
        <f t="shared" si="1"/>
        <v>ラソス</v>
      </c>
    </row>
    <row r="31" spans="1:33" ht="24.95" customHeight="1" thickTop="1">
      <c r="A31" s="114">
        <v>8</v>
      </c>
      <c r="B31" s="131" t="s">
        <v>101</v>
      </c>
      <c r="C31" s="116">
        <v>44528</v>
      </c>
      <c r="D31" s="467">
        <v>0.70833333333333337</v>
      </c>
      <c r="E31" s="468"/>
      <c r="F31" s="437" t="s">
        <v>229</v>
      </c>
      <c r="G31" s="438"/>
      <c r="H31" s="438"/>
      <c r="I31" s="438"/>
      <c r="J31" s="106"/>
      <c r="K31" s="107" t="s">
        <v>23</v>
      </c>
      <c r="L31" s="108"/>
      <c r="M31" s="439" t="s">
        <v>230</v>
      </c>
      <c r="N31" s="440"/>
      <c r="O31" s="440"/>
      <c r="P31" s="441"/>
      <c r="Q31" s="442" t="str">
        <f>F32</f>
        <v>【２６】の勝者</v>
      </c>
      <c r="R31" s="443"/>
      <c r="S31" s="443"/>
      <c r="T31" s="444"/>
      <c r="U31" s="445" t="str">
        <f>M32</f>
        <v>【２７】の勝者</v>
      </c>
      <c r="V31" s="443"/>
      <c r="W31" s="443"/>
      <c r="X31" s="446"/>
      <c r="Y31" s="469" t="s">
        <v>104</v>
      </c>
      <c r="Z31" s="469"/>
      <c r="AA31" s="469"/>
      <c r="AB31" s="469"/>
      <c r="AC31" s="469"/>
      <c r="AD31" s="469"/>
      <c r="AE31" s="469"/>
      <c r="AF31" s="114" t="s">
        <v>111</v>
      </c>
      <c r="AG31" s="158" t="str">
        <f t="shared" si="1"/>
        <v>【２６】の勝者</v>
      </c>
    </row>
    <row r="32" spans="1:33" ht="24.95" customHeight="1" thickBot="1">
      <c r="A32" s="101">
        <v>9</v>
      </c>
      <c r="B32" s="130" t="s">
        <v>102</v>
      </c>
      <c r="C32" s="102">
        <v>44528</v>
      </c>
      <c r="D32" s="424">
        <v>0.77083333333333337</v>
      </c>
      <c r="E32" s="425"/>
      <c r="F32" s="462" t="s">
        <v>231</v>
      </c>
      <c r="G32" s="463"/>
      <c r="H32" s="463"/>
      <c r="I32" s="463"/>
      <c r="J32" s="103"/>
      <c r="K32" s="104" t="s">
        <v>23</v>
      </c>
      <c r="L32" s="105"/>
      <c r="M32" s="464" t="s">
        <v>232</v>
      </c>
      <c r="N32" s="465"/>
      <c r="O32" s="465"/>
      <c r="P32" s="466"/>
      <c r="Q32" s="431" t="str">
        <f>F31</f>
        <v>【２６】の敗者</v>
      </c>
      <c r="R32" s="432"/>
      <c r="S32" s="432"/>
      <c r="T32" s="433"/>
      <c r="U32" s="434" t="str">
        <f>M31</f>
        <v>【２７】の敗者</v>
      </c>
      <c r="V32" s="432"/>
      <c r="W32" s="432"/>
      <c r="X32" s="435"/>
      <c r="Y32" s="436" t="s">
        <v>104</v>
      </c>
      <c r="Z32" s="436"/>
      <c r="AA32" s="436"/>
      <c r="AB32" s="436"/>
      <c r="AC32" s="436"/>
      <c r="AD32" s="436"/>
      <c r="AE32" s="436"/>
      <c r="AF32" s="101" t="s">
        <v>111</v>
      </c>
      <c r="AG32" s="158" t="str">
        <f t="shared" si="1"/>
        <v>【２６】の敗者</v>
      </c>
    </row>
    <row r="33" ht="14.25" thickTop="1"/>
  </sheetData>
  <mergeCells count="175">
    <mergeCell ref="Y27:AE27"/>
    <mergeCell ref="Q27:T27"/>
    <mergeCell ref="U27:X27"/>
    <mergeCell ref="D31:E31"/>
    <mergeCell ref="D30:E30"/>
    <mergeCell ref="F30:I30"/>
    <mergeCell ref="M30:P30"/>
    <mergeCell ref="Q30:T30"/>
    <mergeCell ref="U30:X30"/>
    <mergeCell ref="D27:E27"/>
    <mergeCell ref="F27:I27"/>
    <mergeCell ref="M27:P27"/>
    <mergeCell ref="Y32:AE32"/>
    <mergeCell ref="D28:E28"/>
    <mergeCell ref="F28:I28"/>
    <mergeCell ref="M28:P28"/>
    <mergeCell ref="Q28:T28"/>
    <mergeCell ref="U28:X28"/>
    <mergeCell ref="Y28:AE28"/>
    <mergeCell ref="F31:I31"/>
    <mergeCell ref="M31:P31"/>
    <mergeCell ref="Q31:T31"/>
    <mergeCell ref="U31:X31"/>
    <mergeCell ref="D32:E32"/>
    <mergeCell ref="F32:I32"/>
    <mergeCell ref="M32:P32"/>
    <mergeCell ref="Q32:T32"/>
    <mergeCell ref="U32:X32"/>
    <mergeCell ref="D29:E29"/>
    <mergeCell ref="F29:I29"/>
    <mergeCell ref="M29:P29"/>
    <mergeCell ref="Q29:T29"/>
    <mergeCell ref="U29:X29"/>
    <mergeCell ref="Y29:AE29"/>
    <mergeCell ref="Y31:AE31"/>
    <mergeCell ref="Y30:AE30"/>
    <mergeCell ref="Y18:AE18"/>
    <mergeCell ref="Y21:AE21"/>
    <mergeCell ref="D19:E19"/>
    <mergeCell ref="F19:I19"/>
    <mergeCell ref="M19:P19"/>
    <mergeCell ref="Q19:T19"/>
    <mergeCell ref="U19:X19"/>
    <mergeCell ref="Y19:AE19"/>
    <mergeCell ref="D20:E20"/>
    <mergeCell ref="F20:I20"/>
    <mergeCell ref="M20:P20"/>
    <mergeCell ref="Q20:T20"/>
    <mergeCell ref="U20:X20"/>
    <mergeCell ref="Y20:AE20"/>
    <mergeCell ref="D21:E21"/>
    <mergeCell ref="F21:I21"/>
    <mergeCell ref="M21:P21"/>
    <mergeCell ref="Q21:T21"/>
    <mergeCell ref="U21:X21"/>
    <mergeCell ref="D18:E18"/>
    <mergeCell ref="F18:I18"/>
    <mergeCell ref="M18:P18"/>
    <mergeCell ref="Q18:T18"/>
    <mergeCell ref="U18:X18"/>
    <mergeCell ref="U15:X15"/>
    <mergeCell ref="Y15:AE15"/>
    <mergeCell ref="D16:E16"/>
    <mergeCell ref="F16:I16"/>
    <mergeCell ref="M16:P16"/>
    <mergeCell ref="Q16:T16"/>
    <mergeCell ref="U16:X16"/>
    <mergeCell ref="Y16:AE16"/>
    <mergeCell ref="D17:E17"/>
    <mergeCell ref="F17:I17"/>
    <mergeCell ref="M17:P17"/>
    <mergeCell ref="Q17:T17"/>
    <mergeCell ref="U17:X17"/>
    <mergeCell ref="Y17:AE17"/>
    <mergeCell ref="D12:E12"/>
    <mergeCell ref="F12:I12"/>
    <mergeCell ref="M12:P12"/>
    <mergeCell ref="Q12:T12"/>
    <mergeCell ref="U12:X12"/>
    <mergeCell ref="Y12:AE12"/>
    <mergeCell ref="F23:P23"/>
    <mergeCell ref="Q23:X23"/>
    <mergeCell ref="D24:E24"/>
    <mergeCell ref="F24:I24"/>
    <mergeCell ref="M24:P24"/>
    <mergeCell ref="Q24:T24"/>
    <mergeCell ref="U24:X24"/>
    <mergeCell ref="Y24:AE24"/>
    <mergeCell ref="D14:E14"/>
    <mergeCell ref="F14:I14"/>
    <mergeCell ref="M14:P14"/>
    <mergeCell ref="Q14:T14"/>
    <mergeCell ref="U14:X14"/>
    <mergeCell ref="Y14:AE14"/>
    <mergeCell ref="D15:E15"/>
    <mergeCell ref="F15:I15"/>
    <mergeCell ref="M15:P15"/>
    <mergeCell ref="Q15:T15"/>
    <mergeCell ref="D25:E25"/>
    <mergeCell ref="F25:I25"/>
    <mergeCell ref="M25:P25"/>
    <mergeCell ref="Q25:T25"/>
    <mergeCell ref="U25:X25"/>
    <mergeCell ref="Y25:AE25"/>
    <mergeCell ref="D26:E26"/>
    <mergeCell ref="F26:I26"/>
    <mergeCell ref="M26:P26"/>
    <mergeCell ref="Q26:T26"/>
    <mergeCell ref="U26:X26"/>
    <mergeCell ref="Y26:AE26"/>
    <mergeCell ref="A1:AF1"/>
    <mergeCell ref="D2:E2"/>
    <mergeCell ref="F2:P2"/>
    <mergeCell ref="Q2:X2"/>
    <mergeCell ref="Y2:AE2"/>
    <mergeCell ref="D4:E4"/>
    <mergeCell ref="F4:I4"/>
    <mergeCell ref="M4:P4"/>
    <mergeCell ref="Q4:T4"/>
    <mergeCell ref="U4:X4"/>
    <mergeCell ref="Y4:AE4"/>
    <mergeCell ref="D3:E3"/>
    <mergeCell ref="F3:I3"/>
    <mergeCell ref="M3:P3"/>
    <mergeCell ref="Q3:T3"/>
    <mergeCell ref="U3:X3"/>
    <mergeCell ref="Y3:AE3"/>
    <mergeCell ref="D5:E5"/>
    <mergeCell ref="F5:I5"/>
    <mergeCell ref="M5:P5"/>
    <mergeCell ref="Q5:T5"/>
    <mergeCell ref="U5:X5"/>
    <mergeCell ref="Y5:AE5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D11:E11"/>
    <mergeCell ref="F11:P11"/>
    <mergeCell ref="Q11:X11"/>
    <mergeCell ref="Y11:AE11"/>
    <mergeCell ref="D23:E23"/>
    <mergeCell ref="Y23:AE23"/>
    <mergeCell ref="D6:E6"/>
    <mergeCell ref="F6:I6"/>
    <mergeCell ref="M6:P6"/>
    <mergeCell ref="Q6:T6"/>
    <mergeCell ref="U6:X6"/>
    <mergeCell ref="Y6:AE6"/>
    <mergeCell ref="D7:E7"/>
    <mergeCell ref="F7:I7"/>
    <mergeCell ref="M7:P7"/>
    <mergeCell ref="Q7:T7"/>
    <mergeCell ref="U7:X7"/>
    <mergeCell ref="Y7:AE7"/>
    <mergeCell ref="D13:E13"/>
    <mergeCell ref="F13:I13"/>
    <mergeCell ref="M13:P13"/>
    <mergeCell ref="Q13:T13"/>
    <mergeCell ref="U13:X13"/>
    <mergeCell ref="Y13:AE13"/>
  </mergeCells>
  <phoneticPr fontId="6"/>
  <pageMargins left="0.7" right="0.7" top="0.75" bottom="0.75" header="0.3" footer="0.3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予選</vt:lpstr>
      <vt:lpstr>トーナメント</vt:lpstr>
      <vt:lpstr>トーナメント日程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2021-11-20T01:29:55Z</cp:lastPrinted>
  <dcterms:created xsi:type="dcterms:W3CDTF">2020-06-23T06:45:36Z</dcterms:created>
  <dcterms:modified xsi:type="dcterms:W3CDTF">2021-11-21T13:25:03Z</dcterms:modified>
</cp:coreProperties>
</file>